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60" windowWidth="19140" windowHeight="11385" activeTab="3"/>
  </bookViews>
  <sheets>
    <sheet name="Razem" sheetId="2" r:id="rId1"/>
    <sheet name="okres1" sheetId="12" r:id="rId2"/>
    <sheet name="okres2" sheetId="7" r:id="rId3"/>
    <sheet name="okres3" sheetId="11" r:id="rId4"/>
    <sheet name="mecze-skład" sheetId="6" r:id="rId5"/>
  </sheets>
  <definedNames>
    <definedName name="_xlnm.Print_Area" localSheetId="1">okres1!$A$1:$BD$30</definedName>
    <definedName name="_xlnm.Print_Area" localSheetId="2">okres2!$A$1:$AI$30</definedName>
    <definedName name="_xlnm.Print_Area" localSheetId="3">okres3!$A$1:$AG$30</definedName>
    <definedName name="_xlnm.Print_Area" localSheetId="0">Razem!$A$1:$G$35</definedName>
  </definedNames>
  <calcPr calcId="145621"/>
</workbook>
</file>

<file path=xl/calcChain.xml><?xml version="1.0" encoding="utf-8"?>
<calcChain xmlns="http://schemas.openxmlformats.org/spreadsheetml/2006/main">
  <c r="C3" i="11" l="1"/>
  <c r="C3" i="7"/>
  <c r="C2" i="11" l="1"/>
  <c r="Q26" i="7" l="1"/>
  <c r="Q21" i="7"/>
  <c r="Q16" i="7"/>
  <c r="C2" i="7"/>
  <c r="F26" i="7"/>
  <c r="E26" i="7"/>
  <c r="F21" i="7"/>
  <c r="E21" i="7"/>
  <c r="F16" i="7"/>
  <c r="E16" i="7"/>
  <c r="BD26" i="12"/>
  <c r="BC26" i="12"/>
  <c r="BB26" i="12"/>
  <c r="BA26" i="12"/>
  <c r="AZ26" i="12"/>
  <c r="AY26" i="12"/>
  <c r="BD21" i="12"/>
  <c r="BC21" i="12"/>
  <c r="BB21" i="12"/>
  <c r="BA21" i="12"/>
  <c r="AZ21" i="12"/>
  <c r="AY21" i="12"/>
  <c r="BD16" i="12"/>
  <c r="BC16" i="12"/>
  <c r="BB16" i="12"/>
  <c r="BA16" i="12"/>
  <c r="AZ16" i="12"/>
  <c r="AY16" i="12"/>
  <c r="F30" i="7" l="1"/>
  <c r="Q30" i="7"/>
  <c r="E30" i="7"/>
  <c r="AZ30" i="12"/>
  <c r="BA30" i="12"/>
  <c r="BD30" i="12"/>
  <c r="BB30" i="12"/>
  <c r="BC30" i="12"/>
  <c r="AY30" i="12"/>
  <c r="AQ26" i="12"/>
  <c r="AQ21" i="12"/>
  <c r="AQ16" i="12"/>
  <c r="AE26" i="12"/>
  <c r="AE21" i="12"/>
  <c r="AE16" i="12"/>
  <c r="AE30" i="12" l="1"/>
  <c r="AQ30" i="12"/>
  <c r="C29" i="11"/>
  <c r="C28" i="11"/>
  <c r="C27" i="11"/>
  <c r="C25" i="11"/>
  <c r="C24" i="11"/>
  <c r="C23" i="11"/>
  <c r="C22" i="11"/>
  <c r="C20" i="11"/>
  <c r="C19" i="11"/>
  <c r="C18" i="11"/>
  <c r="C17" i="11"/>
  <c r="C15" i="11"/>
  <c r="C14" i="11"/>
  <c r="C13" i="11"/>
  <c r="C12" i="11"/>
  <c r="C11" i="11"/>
  <c r="C10" i="11"/>
  <c r="C9" i="11"/>
  <c r="C8" i="11"/>
  <c r="C7" i="11"/>
  <c r="C6" i="11"/>
  <c r="C5" i="11"/>
  <c r="AU26" i="12" l="1"/>
  <c r="AU21" i="12"/>
  <c r="AU16" i="12"/>
  <c r="AU30" i="12" l="1"/>
  <c r="C29" i="12"/>
  <c r="C28" i="12"/>
  <c r="C27" i="12"/>
  <c r="C25" i="12"/>
  <c r="C24" i="12"/>
  <c r="C23" i="12"/>
  <c r="C22" i="12"/>
  <c r="C20" i="12"/>
  <c r="C19" i="12"/>
  <c r="C18" i="12"/>
  <c r="C17" i="12"/>
  <c r="C15" i="12"/>
  <c r="C14" i="12"/>
  <c r="C13" i="12"/>
  <c r="C12" i="12"/>
  <c r="C11" i="12"/>
  <c r="C10" i="12"/>
  <c r="C9" i="12"/>
  <c r="C8" i="12"/>
  <c r="C7" i="12"/>
  <c r="C6" i="12"/>
  <c r="C5" i="12"/>
  <c r="C29" i="7"/>
  <c r="C28" i="7"/>
  <c r="C27" i="7"/>
  <c r="C25" i="7"/>
  <c r="C24" i="7"/>
  <c r="C23" i="7"/>
  <c r="C22" i="7"/>
  <c r="C20" i="7" l="1"/>
  <c r="C19" i="7"/>
  <c r="C18" i="7"/>
  <c r="C17" i="7"/>
  <c r="C15" i="7"/>
  <c r="C14" i="7"/>
  <c r="C13" i="7"/>
  <c r="C12" i="7"/>
  <c r="C11" i="7"/>
  <c r="C10" i="7"/>
  <c r="C9" i="7"/>
  <c r="C8" i="7"/>
  <c r="C7" i="7"/>
  <c r="C6" i="7"/>
  <c r="C5" i="7"/>
  <c r="AI26" i="7"/>
  <c r="AH26" i="7"/>
  <c r="AI21" i="7"/>
  <c r="AH21" i="7"/>
  <c r="AI16" i="7"/>
  <c r="AH16" i="7"/>
  <c r="AI30" i="7" l="1"/>
  <c r="AH30" i="7"/>
  <c r="AA26" i="7" l="1"/>
  <c r="Z26" i="7"/>
  <c r="AA21" i="7"/>
  <c r="Z21" i="7"/>
  <c r="AA16" i="7"/>
  <c r="Z16" i="7"/>
  <c r="AG26" i="7"/>
  <c r="AF26" i="7"/>
  <c r="AE26" i="7"/>
  <c r="AG21" i="7"/>
  <c r="AF21" i="7"/>
  <c r="AE21" i="7"/>
  <c r="AG16" i="7"/>
  <c r="AF16" i="7"/>
  <c r="AE16" i="7"/>
  <c r="C3" i="12"/>
  <c r="C2" i="12"/>
  <c r="AX26" i="12"/>
  <c r="AW26" i="12"/>
  <c r="AV26" i="12"/>
  <c r="AW21" i="12"/>
  <c r="AV21" i="12"/>
  <c r="AX16" i="12"/>
  <c r="AW16" i="12"/>
  <c r="AV16" i="12"/>
  <c r="AW30" i="12" l="1"/>
  <c r="AV30" i="12"/>
  <c r="Z30" i="7"/>
  <c r="AA30" i="7"/>
  <c r="AF30" i="7"/>
  <c r="AG30" i="7"/>
  <c r="AE30" i="7"/>
  <c r="AX30" i="12"/>
  <c r="AE26" i="11"/>
  <c r="AD26" i="11"/>
  <c r="AE21" i="11"/>
  <c r="AD21" i="11"/>
  <c r="AE16" i="11"/>
  <c r="AD16" i="11"/>
  <c r="H26" i="11"/>
  <c r="G26" i="11"/>
  <c r="H21" i="11"/>
  <c r="G21" i="11"/>
  <c r="H16" i="11"/>
  <c r="G16" i="11"/>
  <c r="H30" i="11" l="1"/>
  <c r="G30" i="11"/>
  <c r="AD30" i="11"/>
  <c r="AE30" i="11"/>
  <c r="F26" i="11"/>
  <c r="E26" i="11"/>
  <c r="F21" i="11"/>
  <c r="E21" i="11"/>
  <c r="F16" i="11"/>
  <c r="E16" i="11"/>
  <c r="E30" i="11" l="1"/>
  <c r="F30" i="11"/>
  <c r="E15" i="2" l="1"/>
  <c r="E14" i="2"/>
  <c r="E13" i="2"/>
  <c r="E12" i="2"/>
  <c r="D15" i="2"/>
  <c r="D14" i="2"/>
  <c r="D13" i="2"/>
  <c r="D12" i="2"/>
  <c r="R16" i="7"/>
  <c r="R21" i="7"/>
  <c r="R26" i="7"/>
  <c r="C26" i="7" l="1"/>
  <c r="R30" i="7"/>
  <c r="K26" i="11"/>
  <c r="J26" i="11"/>
  <c r="I26" i="11"/>
  <c r="K21" i="11"/>
  <c r="J21" i="11"/>
  <c r="I21" i="11"/>
  <c r="K16" i="11"/>
  <c r="J16" i="11"/>
  <c r="I16" i="11"/>
  <c r="G26" i="7"/>
  <c r="G21" i="7"/>
  <c r="G16" i="7"/>
  <c r="I30" i="11" l="1"/>
  <c r="J30" i="11"/>
  <c r="K30" i="11"/>
  <c r="G30" i="7"/>
  <c r="C7" i="2"/>
  <c r="C5" i="2"/>
  <c r="AG16" i="12"/>
  <c r="AG21" i="12"/>
  <c r="AG26" i="12"/>
  <c r="AG30" i="12" l="1"/>
  <c r="C33" i="2"/>
  <c r="C32" i="2"/>
  <c r="C31" i="2"/>
  <c r="AT26" i="12"/>
  <c r="AS26" i="12"/>
  <c r="AR26" i="12"/>
  <c r="AP26" i="12"/>
  <c r="AO26" i="12"/>
  <c r="AN26" i="12"/>
  <c r="AM26" i="12"/>
  <c r="AL26" i="12"/>
  <c r="AK26" i="12"/>
  <c r="AJ26" i="12"/>
  <c r="AI26" i="12"/>
  <c r="AH26" i="12"/>
  <c r="AF26" i="12"/>
  <c r="AD26" i="12"/>
  <c r="AC26" i="12"/>
  <c r="AB26" i="12"/>
  <c r="AA26" i="12"/>
  <c r="Z26" i="12"/>
  <c r="Y26" i="12"/>
  <c r="X26" i="12"/>
  <c r="W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F26" i="12"/>
  <c r="E26" i="12"/>
  <c r="C29" i="2"/>
  <c r="C28" i="2"/>
  <c r="C27" i="2"/>
  <c r="C26" i="2"/>
  <c r="AT21" i="12"/>
  <c r="AS21" i="12"/>
  <c r="AR21" i="12"/>
  <c r="AP21" i="12"/>
  <c r="AO21" i="12"/>
  <c r="AN21" i="12"/>
  <c r="AM21" i="12"/>
  <c r="AL21" i="12"/>
  <c r="AK21" i="12"/>
  <c r="AJ21" i="12"/>
  <c r="AI21" i="12"/>
  <c r="AH21" i="12"/>
  <c r="AF21" i="12"/>
  <c r="AD21" i="12"/>
  <c r="AC21" i="12"/>
  <c r="AB21" i="12"/>
  <c r="AA21" i="12"/>
  <c r="Z21" i="12"/>
  <c r="Y21" i="12"/>
  <c r="X21" i="12"/>
  <c r="W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E21" i="12"/>
  <c r="C24" i="2"/>
  <c r="C23" i="2"/>
  <c r="C22" i="2"/>
  <c r="C21" i="2"/>
  <c r="AT16" i="12"/>
  <c r="AS16" i="12"/>
  <c r="AR16" i="12"/>
  <c r="AP16" i="12"/>
  <c r="AO16" i="12"/>
  <c r="AN16" i="12"/>
  <c r="AM16" i="12"/>
  <c r="AL16" i="12"/>
  <c r="AK16" i="12"/>
  <c r="AJ16" i="12"/>
  <c r="AI16" i="12"/>
  <c r="AH16" i="12"/>
  <c r="AF16" i="12"/>
  <c r="AD16" i="12"/>
  <c r="AC16" i="12"/>
  <c r="AB16" i="12"/>
  <c r="AA16" i="12"/>
  <c r="Z16" i="12"/>
  <c r="Y16" i="12"/>
  <c r="X16" i="12"/>
  <c r="W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F16" i="12"/>
  <c r="E16" i="12"/>
  <c r="C19" i="2"/>
  <c r="C18" i="2"/>
  <c r="C17" i="2"/>
  <c r="C16" i="2"/>
  <c r="C15" i="2"/>
  <c r="C14" i="2"/>
  <c r="C13" i="2"/>
  <c r="C12" i="2"/>
  <c r="C11" i="2"/>
  <c r="C10" i="2"/>
  <c r="C9" i="2"/>
  <c r="C6" i="2"/>
  <c r="C1" i="12" l="1"/>
  <c r="C3" i="2" s="1"/>
  <c r="C4" i="2"/>
  <c r="F30" i="12"/>
  <c r="N30" i="12"/>
  <c r="AP30" i="12"/>
  <c r="E30" i="12"/>
  <c r="AI30" i="12"/>
  <c r="AR30" i="12"/>
  <c r="H30" i="12"/>
  <c r="L30" i="12"/>
  <c r="P30" i="12"/>
  <c r="S30" i="12"/>
  <c r="AC30" i="12"/>
  <c r="AJ30" i="12"/>
  <c r="AN30" i="12"/>
  <c r="AF30" i="12"/>
  <c r="AL30" i="12"/>
  <c r="AM30" i="12"/>
  <c r="AT30" i="12"/>
  <c r="T30" i="12"/>
  <c r="AD30" i="12"/>
  <c r="AH30" i="12"/>
  <c r="AK30" i="12"/>
  <c r="AO30" i="12"/>
  <c r="AS30" i="12"/>
  <c r="AA30" i="12"/>
  <c r="AB30" i="12"/>
  <c r="Z30" i="12"/>
  <c r="Y30" i="12"/>
  <c r="Q30" i="12"/>
  <c r="O30" i="12"/>
  <c r="M30" i="12"/>
  <c r="R30" i="12"/>
  <c r="X30" i="12"/>
  <c r="W30" i="12"/>
  <c r="C21" i="12"/>
  <c r="D17" i="12" s="1"/>
  <c r="K30" i="12"/>
  <c r="J30" i="12"/>
  <c r="I30" i="12"/>
  <c r="C16" i="12"/>
  <c r="D7" i="12" s="1"/>
  <c r="G30" i="12"/>
  <c r="C26" i="12"/>
  <c r="D22" i="12" l="1"/>
  <c r="D23" i="12"/>
  <c r="D19" i="12"/>
  <c r="D18" i="12"/>
  <c r="D20" i="12"/>
  <c r="D9" i="12"/>
  <c r="D6" i="12"/>
  <c r="D13" i="12"/>
  <c r="D12" i="12"/>
  <c r="D5" i="12"/>
  <c r="D14" i="12"/>
  <c r="D8" i="12"/>
  <c r="D10" i="12"/>
  <c r="D15" i="12"/>
  <c r="D11" i="12"/>
  <c r="C30" i="12"/>
  <c r="D25" i="12"/>
  <c r="D24" i="12"/>
  <c r="D28" i="12" l="1"/>
  <c r="D29" i="12"/>
  <c r="D27" i="12"/>
  <c r="D16" i="12"/>
  <c r="D21" i="12"/>
  <c r="D26" i="12"/>
  <c r="E21" i="2" l="1"/>
  <c r="E9" i="2"/>
  <c r="E7" i="2"/>
  <c r="E5" i="2"/>
  <c r="E33" i="2"/>
  <c r="E32" i="2"/>
  <c r="E31" i="2"/>
  <c r="AG26" i="11"/>
  <c r="AF26" i="11"/>
  <c r="AC26" i="11"/>
  <c r="AB26" i="11"/>
  <c r="AA26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E29" i="2"/>
  <c r="E28" i="2"/>
  <c r="E27" i="2"/>
  <c r="E26" i="2"/>
  <c r="AG21" i="11"/>
  <c r="AF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O21" i="11"/>
  <c r="N21" i="11"/>
  <c r="M21" i="11"/>
  <c r="L21" i="11"/>
  <c r="E24" i="2"/>
  <c r="E23" i="2"/>
  <c r="E22" i="2"/>
  <c r="AG16" i="11"/>
  <c r="AF16" i="11"/>
  <c r="AC16" i="11"/>
  <c r="AB16" i="11"/>
  <c r="AA16" i="11"/>
  <c r="Z16" i="11"/>
  <c r="Y16" i="11"/>
  <c r="X16" i="11"/>
  <c r="W16" i="11"/>
  <c r="V16" i="11"/>
  <c r="U16" i="11"/>
  <c r="T16" i="11"/>
  <c r="S16" i="11"/>
  <c r="R16" i="11"/>
  <c r="Q16" i="11"/>
  <c r="P16" i="11"/>
  <c r="O16" i="11"/>
  <c r="N16" i="11"/>
  <c r="M16" i="11"/>
  <c r="L16" i="11"/>
  <c r="E19" i="2"/>
  <c r="E18" i="2"/>
  <c r="E11" i="2"/>
  <c r="E10" i="2"/>
  <c r="E6" i="2"/>
  <c r="C1" i="11"/>
  <c r="E3" i="2" s="1"/>
  <c r="E16" i="2" l="1"/>
  <c r="AA30" i="11"/>
  <c r="AG30" i="11"/>
  <c r="E17" i="2"/>
  <c r="M30" i="11"/>
  <c r="Q30" i="11"/>
  <c r="U30" i="11"/>
  <c r="Y30" i="11"/>
  <c r="AC30" i="11"/>
  <c r="R30" i="11"/>
  <c r="E4" i="2"/>
  <c r="Z30" i="11"/>
  <c r="AF30" i="11"/>
  <c r="W30" i="11"/>
  <c r="X30" i="11"/>
  <c r="AB30" i="11"/>
  <c r="N30" i="11"/>
  <c r="V30" i="11"/>
  <c r="O30" i="11"/>
  <c r="S30" i="11"/>
  <c r="C16" i="11"/>
  <c r="D11" i="11" s="1"/>
  <c r="L30" i="11"/>
  <c r="P30" i="11"/>
  <c r="T30" i="11"/>
  <c r="C21" i="11"/>
  <c r="D19" i="11" s="1"/>
  <c r="C26" i="11"/>
  <c r="D23" i="11" s="1"/>
  <c r="AD26" i="7"/>
  <c r="AC26" i="7"/>
  <c r="AB26" i="7"/>
  <c r="Y26" i="7"/>
  <c r="X26" i="7"/>
  <c r="W26" i="7"/>
  <c r="V26" i="7"/>
  <c r="U26" i="7"/>
  <c r="T26" i="7"/>
  <c r="S26" i="7"/>
  <c r="P26" i="7"/>
  <c r="O26" i="7"/>
  <c r="N26" i="7"/>
  <c r="M26" i="7"/>
  <c r="L26" i="7"/>
  <c r="K26" i="7"/>
  <c r="J26" i="7"/>
  <c r="I26" i="7"/>
  <c r="H26" i="7"/>
  <c r="AD21" i="7"/>
  <c r="AC21" i="7"/>
  <c r="AB21" i="7"/>
  <c r="Y21" i="7"/>
  <c r="X21" i="7"/>
  <c r="W21" i="7"/>
  <c r="V21" i="7"/>
  <c r="U21" i="7"/>
  <c r="T21" i="7"/>
  <c r="S21" i="7"/>
  <c r="P21" i="7"/>
  <c r="O21" i="7"/>
  <c r="N21" i="7"/>
  <c r="M21" i="7"/>
  <c r="L21" i="7"/>
  <c r="K21" i="7"/>
  <c r="J21" i="7"/>
  <c r="I21" i="7"/>
  <c r="H21" i="7"/>
  <c r="AD16" i="7"/>
  <c r="AC16" i="7"/>
  <c r="AB16" i="7"/>
  <c r="Y16" i="7"/>
  <c r="X16" i="7"/>
  <c r="W16" i="7"/>
  <c r="V16" i="7"/>
  <c r="U16" i="7"/>
  <c r="T16" i="7"/>
  <c r="S16" i="7"/>
  <c r="P16" i="7"/>
  <c r="O16" i="7"/>
  <c r="N16" i="7"/>
  <c r="M16" i="7"/>
  <c r="L16" i="7"/>
  <c r="K16" i="7"/>
  <c r="J16" i="7"/>
  <c r="I16" i="7"/>
  <c r="H16" i="7"/>
  <c r="C1" i="7"/>
  <c r="P30" i="7" l="1"/>
  <c r="AD30" i="7"/>
  <c r="X30" i="7"/>
  <c r="T30" i="7"/>
  <c r="D15" i="11"/>
  <c r="U30" i="7"/>
  <c r="Y30" i="7"/>
  <c r="M30" i="7"/>
  <c r="J30" i="7"/>
  <c r="N30" i="7"/>
  <c r="D9" i="11"/>
  <c r="D14" i="11"/>
  <c r="D7" i="11"/>
  <c r="D10" i="11"/>
  <c r="D5" i="11"/>
  <c r="D6" i="11"/>
  <c r="D8" i="11"/>
  <c r="D13" i="11"/>
  <c r="D12" i="11"/>
  <c r="D22" i="11"/>
  <c r="D17" i="11"/>
  <c r="D18" i="11"/>
  <c r="C30" i="11"/>
  <c r="D24" i="11"/>
  <c r="D20" i="11"/>
  <c r="D25" i="11"/>
  <c r="I30" i="7"/>
  <c r="V30" i="7"/>
  <c r="AB30" i="7"/>
  <c r="S30" i="7"/>
  <c r="W30" i="7"/>
  <c r="AC30" i="7"/>
  <c r="K30" i="7"/>
  <c r="O30" i="7"/>
  <c r="H30" i="7"/>
  <c r="L30" i="7"/>
  <c r="C16" i="7"/>
  <c r="D15" i="7" s="1"/>
  <c r="D24" i="7"/>
  <c r="C21" i="7"/>
  <c r="D19" i="7" s="1"/>
  <c r="D29" i="11" l="1"/>
  <c r="D28" i="11"/>
  <c r="D16" i="11"/>
  <c r="D27" i="11"/>
  <c r="D21" i="11"/>
  <c r="D26" i="11"/>
  <c r="D9" i="7"/>
  <c r="D6" i="7"/>
  <c r="D20" i="7"/>
  <c r="D23" i="7"/>
  <c r="D5" i="7"/>
  <c r="D12" i="7"/>
  <c r="C30" i="7"/>
  <c r="D16" i="7" s="1"/>
  <c r="D17" i="7"/>
  <c r="D18" i="7"/>
  <c r="D8" i="7"/>
  <c r="D11" i="7"/>
  <c r="D14" i="7"/>
  <c r="D13" i="7"/>
  <c r="D22" i="7"/>
  <c r="D25" i="7"/>
  <c r="D7" i="7"/>
  <c r="D10" i="7"/>
  <c r="D29" i="7" l="1"/>
  <c r="D27" i="7"/>
  <c r="D28" i="7"/>
  <c r="D21" i="7"/>
  <c r="D26" i="7"/>
  <c r="F14" i="2" l="1"/>
  <c r="F12" i="2"/>
  <c r="D5" i="2" l="1"/>
  <c r="D4" i="2"/>
  <c r="F21" i="6"/>
  <c r="G21" i="6"/>
  <c r="H21" i="6"/>
  <c r="D6" i="2"/>
  <c r="F13" i="2"/>
  <c r="F15" i="2"/>
  <c r="D23" i="2"/>
  <c r="D7" i="2"/>
  <c r="D9" i="2"/>
  <c r="D11" i="2"/>
  <c r="D16" i="2"/>
  <c r="D17" i="2"/>
  <c r="D18" i="2"/>
  <c r="D19" i="2"/>
  <c r="D22" i="2"/>
  <c r="D24" i="2"/>
  <c r="D26" i="2"/>
  <c r="D27" i="2"/>
  <c r="D28" i="2"/>
  <c r="D29" i="2"/>
  <c r="D31" i="2"/>
  <c r="D32" i="2"/>
  <c r="D33" i="2"/>
  <c r="D10" i="2"/>
  <c r="D3" i="2"/>
  <c r="F5" i="2" l="1"/>
  <c r="F16" i="2"/>
  <c r="F10" i="2"/>
  <c r="D21" i="2"/>
  <c r="F21" i="2" s="1"/>
  <c r="D20" i="2"/>
  <c r="C25" i="2"/>
  <c r="F7" i="2"/>
  <c r="F28" i="2"/>
  <c r="F27" i="2"/>
  <c r="F32" i="2"/>
  <c r="C30" i="2"/>
  <c r="D30" i="2"/>
  <c r="F31" i="2"/>
  <c r="F6" i="2"/>
  <c r="F11" i="2"/>
  <c r="F19" i="2"/>
  <c r="F23" i="2"/>
  <c r="F3" i="2"/>
  <c r="G3" i="2" s="1"/>
  <c r="F18" i="2"/>
  <c r="F4" i="2"/>
  <c r="F26" i="2"/>
  <c r="F17" i="2"/>
  <c r="C20" i="2" l="1"/>
  <c r="C34" i="2" s="1"/>
  <c r="D25" i="2"/>
  <c r="D34" i="2" s="1"/>
  <c r="F22" i="2"/>
  <c r="F9" i="2"/>
  <c r="F20" i="2" s="1"/>
  <c r="G14" i="2" l="1"/>
  <c r="G12" i="2"/>
  <c r="G15" i="2"/>
  <c r="G13" i="2"/>
  <c r="G18" i="2"/>
  <c r="F33" i="2"/>
  <c r="F24" i="2"/>
  <c r="E25" i="2"/>
  <c r="E20" i="2"/>
  <c r="G9" i="2"/>
  <c r="G10" i="2"/>
  <c r="G17" i="2"/>
  <c r="G16" i="2"/>
  <c r="G19" i="2"/>
  <c r="G11" i="2"/>
  <c r="F29" i="2" l="1"/>
  <c r="E30" i="2"/>
  <c r="E34" i="2" s="1"/>
  <c r="F25" i="2"/>
  <c r="G24" i="2" l="1"/>
  <c r="G22" i="2"/>
  <c r="G23" i="2"/>
  <c r="G21" i="2"/>
  <c r="F30" i="2"/>
  <c r="F34" i="2" s="1"/>
  <c r="D30" i="12" s="1"/>
  <c r="D30" i="7" l="1"/>
  <c r="D30" i="11"/>
  <c r="G29" i="2"/>
  <c r="G26" i="2"/>
  <c r="G27" i="2"/>
  <c r="G28" i="2"/>
  <c r="D35" i="2" l="1"/>
  <c r="C35" i="2"/>
  <c r="G33" i="2"/>
  <c r="G31" i="2"/>
  <c r="E35" i="2"/>
  <c r="G30" i="2"/>
  <c r="G20" i="2"/>
  <c r="G25" i="2"/>
  <c r="G32" i="2"/>
  <c r="G34" i="2" l="1"/>
</calcChain>
</file>

<file path=xl/comments1.xml><?xml version="1.0" encoding="utf-8"?>
<comments xmlns="http://schemas.openxmlformats.org/spreadsheetml/2006/main">
  <authors>
    <author>Autor</author>
  </authors>
  <commentList>
    <comment ref="Y12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charset val="1"/>
          </rPr>
          <t xml:space="preserve">
stadion</t>
        </r>
      </text>
    </comment>
    <comment ref="AC12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Słowacja - Skalnate Pleso</t>
        </r>
      </text>
    </comment>
    <comment ref="AK12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charset val="1"/>
          </rPr>
          <t xml:space="preserve">
stadion</t>
        </r>
      </text>
    </comment>
    <comment ref="AO12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Słowacja - Szczyrbskie Pleso</t>
        </r>
      </text>
    </comment>
    <comment ref="AW12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charset val="1"/>
          </rPr>
          <t xml:space="preserve">
stadion</t>
        </r>
      </text>
    </comment>
    <comment ref="BC12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Jaworzyna Krynicka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I13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bieg tempowy w hali: 20/5sek, 21/6sek</t>
        </r>
      </text>
    </comment>
    <comment ref="O13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bieg tempowy w hali: 20/5sek, 21/6sek</t>
        </r>
      </text>
    </comment>
    <comment ref="S13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bieg tempowy w hali: 20/5sek, 21/6sek</t>
        </r>
      </text>
    </comment>
    <comment ref="W13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bieg tempowy w hali: 20/5sek, 21/6sek</t>
        </r>
      </text>
    </comment>
  </commentList>
</comments>
</file>

<file path=xl/sharedStrings.xml><?xml version="1.0" encoding="utf-8"?>
<sst xmlns="http://schemas.openxmlformats.org/spreadsheetml/2006/main" count="376" uniqueCount="129">
  <si>
    <t>Czas treningu (min.)
RAZEM</t>
  </si>
  <si>
    <t>4.</t>
  </si>
  <si>
    <t>3.</t>
  </si>
  <si>
    <t>2.</t>
  </si>
  <si>
    <t>1.</t>
  </si>
  <si>
    <t>Technika i taktyka zespołowa
Razem</t>
  </si>
  <si>
    <t>5.</t>
  </si>
  <si>
    <t>Obrona i asekuracja</t>
  </si>
  <si>
    <t>Sprawność ogólna
Razem</t>
  </si>
  <si>
    <t>6.</t>
  </si>
  <si>
    <t>W</t>
  </si>
  <si>
    <t>Lp.</t>
  </si>
  <si>
    <t>∑</t>
  </si>
  <si>
    <t>%</t>
  </si>
  <si>
    <t>Mecze sparingowe i mistrzowskie</t>
  </si>
  <si>
    <t>Razem ilość treningów</t>
  </si>
  <si>
    <t>Razem ilość meczów sparingowych</t>
  </si>
  <si>
    <t>Środki treningowe</t>
  </si>
  <si>
    <t xml:space="preserve">Nazwisko i imię </t>
  </si>
  <si>
    <t>Numer</t>
  </si>
  <si>
    <t>Lp</t>
  </si>
  <si>
    <t>Wynik</t>
  </si>
  <si>
    <t>Miejsce</t>
  </si>
  <si>
    <t>Data</t>
  </si>
  <si>
    <t>Mecz</t>
  </si>
  <si>
    <t>Bogdan Serwiński</t>
  </si>
  <si>
    <t>Ryszard Litwin</t>
  </si>
  <si>
    <t>II Trener</t>
  </si>
  <si>
    <t>Masażysta</t>
  </si>
  <si>
    <t xml:space="preserve">Grzegorz Jeżowski </t>
  </si>
  <si>
    <t>MECZE SPARINGOWE PRZED SEZONEM</t>
  </si>
  <si>
    <t>I Trener</t>
  </si>
  <si>
    <t>P</t>
  </si>
  <si>
    <t>R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</si>
  <si>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</si>
  <si>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</si>
  <si>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</si>
  <si>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</si>
  <si>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</si>
  <si>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</si>
  <si>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</si>
  <si>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</si>
  <si>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</si>
  <si>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</si>
  <si>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</si>
  <si>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Moc (PMAX) - siłownia</t>
  </si>
  <si>
    <t>Łukasz Witczak</t>
  </si>
  <si>
    <t>Gry szkolne techniczno - taktyczne (3,4,5)</t>
  </si>
  <si>
    <r>
      <t xml:space="preserve">                            </t>
    </r>
    <r>
      <rPr>
        <b/>
        <sz val="8"/>
        <rFont val="Arial CE"/>
        <charset val="238"/>
      </rPr>
      <t xml:space="preserve">                     Kalendarz</t>
    </r>
    <r>
      <rPr>
        <sz val="8"/>
        <rFont val="Arial CE"/>
        <family val="2"/>
        <charset val="238"/>
      </rPr>
      <t xml:space="preserve">
</t>
    </r>
    <r>
      <rPr>
        <b/>
        <sz val="8"/>
        <rFont val="Arial CE"/>
        <charset val="238"/>
      </rPr>
      <t>Środki treningowe</t>
    </r>
  </si>
  <si>
    <t>RAZEM czas treningu (min.)
(%)</t>
  </si>
  <si>
    <t>Razem dni treningowych</t>
  </si>
  <si>
    <t>Razem ilość dni wolnych</t>
  </si>
  <si>
    <t>Razem dni w makrocyklu / tygodnie</t>
  </si>
  <si>
    <r>
      <t>Technika indywidualna</t>
    </r>
    <r>
      <rPr>
        <sz val="8"/>
        <rFont val="Arial CE"/>
        <family val="2"/>
        <charset val="238"/>
      </rPr>
      <t xml:space="preserve"> (ćwiczenia wyizolowane)
</t>
    </r>
    <r>
      <rPr>
        <b/>
        <sz val="8"/>
        <rFont val="Arial CE"/>
        <family val="2"/>
        <charset val="238"/>
      </rPr>
      <t>Razem</t>
    </r>
  </si>
  <si>
    <t>Pozycja</t>
  </si>
  <si>
    <t>Rok urodzenia/wzrost</t>
  </si>
  <si>
    <t>skrzydłowa</t>
  </si>
  <si>
    <r>
      <t xml:space="preserve">Technika Indywidualna - Razem
</t>
    </r>
    <r>
      <rPr>
        <sz val="8"/>
        <rFont val="Arial CE"/>
        <family val="2"/>
        <charset val="238"/>
      </rPr>
      <t>(ćwiczenia wyizolowane z piłkami)</t>
    </r>
  </si>
  <si>
    <t>Okresy - charakterystyka</t>
  </si>
  <si>
    <t>Ćwiczenia z piłkami rehabilitacyjnymi</t>
  </si>
  <si>
    <t>Ćwiczenia z gumami</t>
  </si>
  <si>
    <t>Małe gry - turnieje na treningu</t>
  </si>
  <si>
    <t xml:space="preserve">RAZEM
</t>
  </si>
  <si>
    <r>
      <t xml:space="preserve">∑
</t>
    </r>
    <r>
      <rPr>
        <sz val="9"/>
        <rFont val="Arial"/>
        <family val="2"/>
        <charset val="238"/>
      </rPr>
      <t>(min)</t>
    </r>
  </si>
  <si>
    <t>Ćwiczenia z taśmami TRX</t>
  </si>
  <si>
    <t>Siła Maksymalna (FMAX) - siłownia</t>
  </si>
  <si>
    <t>Zagrywka i przyjęcie</t>
  </si>
  <si>
    <t>Czas (min)</t>
  </si>
  <si>
    <t>Taktyka meczowa i sprawy organizacyjne</t>
  </si>
  <si>
    <t>Technika podstawowa (w rozgrzewkach)</t>
  </si>
  <si>
    <t>Fragmenty gry w ustawieniach i gra właściwa</t>
  </si>
  <si>
    <t>ilość treningów / ilość meczów</t>
  </si>
  <si>
    <t>M</t>
  </si>
  <si>
    <t>Paulina Maj</t>
  </si>
  <si>
    <t>libero</t>
  </si>
  <si>
    <t>dni treningowych / dni wolnych,przejazdy</t>
  </si>
  <si>
    <t>Sprawdziany, próby, badania (lekarskie i balansu)</t>
  </si>
  <si>
    <t>Odnowa biologiczna, zabiegi fizjoter.,kąpiele siarkowe</t>
  </si>
  <si>
    <t>Szybkość, skoczność, inne cechy (plyometria)</t>
  </si>
  <si>
    <t xml:space="preserve">Wytrzymałość ogólna (tlenowa) - teren </t>
  </si>
  <si>
    <t>Aleksandra Jagieło</t>
  </si>
  <si>
    <t>Wstępna  Adaptacja Siłowa (WAS) - siłownia</t>
  </si>
  <si>
    <t>Wytrzymałość specjalna + ćw. Cardio</t>
  </si>
  <si>
    <t>Prewencja, priopercepcja,inne (stepy,aerobik,gridy)</t>
  </si>
  <si>
    <t>Atak, blok, rozegranie</t>
  </si>
  <si>
    <r>
      <rPr>
        <b/>
        <sz val="12"/>
        <color rgb="FF0070C0"/>
        <rFont val="Arial CE"/>
        <charset val="238"/>
      </rPr>
      <t xml:space="preserve">Okres_1 - </t>
    </r>
    <r>
      <rPr>
        <b/>
        <sz val="11"/>
        <color rgb="FF0070C0"/>
        <rFont val="Arial CE"/>
        <charset val="238"/>
      </rPr>
      <t>Akumulacja (WAS)
(02.08 - 27.08.2013)</t>
    </r>
    <r>
      <rPr>
        <b/>
        <sz val="11"/>
        <color rgb="FFFF0000"/>
        <rFont val="Arial CE"/>
        <charset val="238"/>
      </rPr>
      <t xml:space="preserve"> -  plan</t>
    </r>
    <r>
      <rPr>
        <b/>
        <sz val="11"/>
        <color theme="3" tint="0.59999389629810485"/>
        <rFont val="Arial CE"/>
        <charset val="238"/>
      </rPr>
      <t xml:space="preserve">
</t>
    </r>
    <r>
      <rPr>
        <sz val="9"/>
        <color theme="1"/>
        <rFont val="Arial CE"/>
        <charset val="238"/>
      </rPr>
      <t>- ilość dni makrocyklu / miejsce treningów (uwagi)</t>
    </r>
  </si>
  <si>
    <t>Fakro Cup</t>
  </si>
  <si>
    <t>Chimik Juzne</t>
  </si>
  <si>
    <t>Developres</t>
  </si>
  <si>
    <t>Muszyna, hala siłownia, 
kontuzja D.Golec (kolano) - zajęcia indywidualne</t>
  </si>
  <si>
    <t>Muszyna (hala, silownia, wyjazd w góry), uczestniczy Sylwia Wojcieska</t>
  </si>
  <si>
    <t>Natalia Kurnikowska</t>
  </si>
  <si>
    <t>Magdalena Piątek</t>
  </si>
  <si>
    <t>Rafał Kluska</t>
  </si>
  <si>
    <t>Statystyk</t>
  </si>
  <si>
    <r>
      <t xml:space="preserve">Turniej w </t>
    </r>
    <r>
      <rPr>
        <b/>
        <sz val="8"/>
        <color rgb="FFFF0000"/>
        <rFont val="Arial"/>
        <family val="2"/>
        <charset val="238"/>
      </rPr>
      <t>Jarocinie
Bielsko,Bydgoszcz,Piła</t>
    </r>
  </si>
  <si>
    <t>Turniej we Wrocławiu
Impel,Galatasaray, Schweriner</t>
  </si>
  <si>
    <t>Rozgrzewki i TBC (Total Body Condition): pilates, joga, stretching,  g.funkcjonalna, gry i zabawy uzupełniajace</t>
  </si>
  <si>
    <t>Magdalena Mazurek</t>
  </si>
  <si>
    <t>rozgrywająca</t>
  </si>
  <si>
    <t>Sylwia Wojcieska</t>
  </si>
  <si>
    <t>środkowa</t>
  </si>
  <si>
    <t>Gabriela Jasińska</t>
  </si>
  <si>
    <t>Ivana Pchlotova</t>
  </si>
  <si>
    <t>Karolina Różycka</t>
  </si>
  <si>
    <t>Emilia Mucha</t>
  </si>
  <si>
    <t>Justyna Sosnowska</t>
  </si>
  <si>
    <t>Prewencja, priopercepcja,(stepy,aerobik,gridy)</t>
  </si>
  <si>
    <t>Prezes Klubu</t>
  </si>
  <si>
    <t>Marina Cvetanovic</t>
  </si>
  <si>
    <t>skrzydłowa (od grudnia 2013)</t>
  </si>
  <si>
    <t>Prewencja, priopriocepcja (poduszki,stepy,gridy)</t>
  </si>
  <si>
    <t>Rozgrzewki:  TBC, pilates, joga, stretching,  g.funkcjonalna, gry i zabawy uzupełniajace</t>
  </si>
  <si>
    <t>Ćwiczenia z piłkami stabilizacyjnymi</t>
  </si>
  <si>
    <t>trening z Ivaną Phlotovą</t>
  </si>
  <si>
    <t>SKŁAD ZESPOŁU sezon 2013/14</t>
  </si>
  <si>
    <r>
      <t xml:space="preserve">OKRES 1 </t>
    </r>
    <r>
      <rPr>
        <sz val="9"/>
        <rFont val="Arial CE"/>
        <charset val="238"/>
      </rPr>
      <t>(akumulacja)</t>
    </r>
    <r>
      <rPr>
        <b/>
        <sz val="9"/>
        <rFont val="Arial CE"/>
        <charset val="238"/>
      </rPr>
      <t xml:space="preserve">
</t>
    </r>
    <r>
      <rPr>
        <sz val="9"/>
        <rFont val="Arial CE"/>
        <charset val="238"/>
      </rPr>
      <t>(02.08 - 30.08.2013)</t>
    </r>
    <r>
      <rPr>
        <b/>
        <sz val="9"/>
        <rFont val="Arial CE"/>
        <charset val="238"/>
      </rPr>
      <t xml:space="preserve">
WAS</t>
    </r>
    <r>
      <rPr>
        <sz val="9"/>
        <rFont val="Arial CE"/>
        <charset val="238"/>
      </rPr>
      <t xml:space="preserve"> + wytrzymałość ogólna, przemiany  tlenowe</t>
    </r>
  </si>
  <si>
    <r>
      <rPr>
        <b/>
        <sz val="12"/>
        <color rgb="FF00B050"/>
        <rFont val="Arial CE"/>
        <charset val="238"/>
      </rPr>
      <t>Okres_3 - Transformacja (PMAX)</t>
    </r>
    <r>
      <rPr>
        <b/>
        <sz val="11"/>
        <color rgb="FF00B050"/>
        <rFont val="Arial CE"/>
        <charset val="238"/>
      </rPr>
      <t xml:space="preserve">
(19.09 - 04.10.2013)
</t>
    </r>
    <r>
      <rPr>
        <sz val="9"/>
        <color rgb="FF00B050"/>
        <rFont val="Arial CE"/>
        <charset val="238"/>
      </rPr>
      <t>- ilość dni makrocyklu /miejsce treningów (uwagi)</t>
    </r>
  </si>
  <si>
    <r>
      <rPr>
        <b/>
        <sz val="12"/>
        <color rgb="FFFFC000"/>
        <rFont val="Arial CE"/>
        <charset val="238"/>
      </rPr>
      <t>Okres_2 - Intensyfikacja</t>
    </r>
    <r>
      <rPr>
        <b/>
        <sz val="11"/>
        <color rgb="FFFFC000"/>
        <rFont val="Arial CE"/>
        <charset val="238"/>
      </rPr>
      <t xml:space="preserve"> (FMAX)
(31.08 - 18.09.2013)
</t>
    </r>
    <r>
      <rPr>
        <sz val="9"/>
        <color rgb="FFFFC000"/>
        <rFont val="Arial CE"/>
        <charset val="238"/>
      </rPr>
      <t>- ilość dni makrocyklu /miejsce treningów (uwagi)</t>
    </r>
  </si>
  <si>
    <r>
      <rPr>
        <b/>
        <sz val="12"/>
        <color rgb="FF0070C0"/>
        <rFont val="Arial CE"/>
        <charset val="238"/>
      </rPr>
      <t xml:space="preserve">Okres_1 - </t>
    </r>
    <r>
      <rPr>
        <b/>
        <sz val="11"/>
        <color rgb="FF0070C0"/>
        <rFont val="Arial CE"/>
        <charset val="238"/>
      </rPr>
      <t>Akumulacja (WAS)
(02.08 - 30.08.2013)</t>
    </r>
    <r>
      <rPr>
        <b/>
        <sz val="11"/>
        <color theme="3" tint="0.59999389629810485"/>
        <rFont val="Arial CE"/>
        <charset val="238"/>
      </rPr>
      <t xml:space="preserve">
</t>
    </r>
    <r>
      <rPr>
        <sz val="9"/>
        <color theme="3"/>
        <rFont val="Arial CE"/>
        <charset val="238"/>
      </rPr>
      <t>- ilość dni makrocyklu / miejsce treningów (uwagi)</t>
    </r>
  </si>
  <si>
    <r>
      <t xml:space="preserve">Polski Cukier Muszynianka Fakro  - Plan przygotowań do sezonu 2013/14 - </t>
    </r>
    <r>
      <rPr>
        <b/>
        <sz val="11"/>
        <color rgb="FFFF0000"/>
        <rFont val="Arial CE"/>
        <charset val="238"/>
      </rPr>
      <t>RAZEM REALIZACJA PLANU</t>
    </r>
  </si>
  <si>
    <r>
      <t xml:space="preserve">                              </t>
    </r>
    <r>
      <rPr>
        <b/>
        <sz val="8"/>
        <rFont val="Arial CE"/>
        <charset val="238"/>
      </rPr>
      <t xml:space="preserve">                     Kalendarz (09-10)</t>
    </r>
    <r>
      <rPr>
        <sz val="8"/>
        <rFont val="Arial CE"/>
        <family val="2"/>
        <charset val="238"/>
      </rPr>
      <t xml:space="preserve">
</t>
    </r>
    <r>
      <rPr>
        <b/>
        <sz val="8"/>
        <rFont val="Arial CE"/>
        <charset val="238"/>
      </rPr>
      <t>Środki treningowe</t>
    </r>
  </si>
  <si>
    <r>
      <rPr>
        <sz val="9"/>
        <color rgb="FFFF0000"/>
        <rFont val="Arial"/>
        <family val="2"/>
        <charset val="238"/>
      </rPr>
      <t>Obóz w "Malinowy Zdrój"</t>
    </r>
    <r>
      <rPr>
        <sz val="9"/>
        <rFont val="Arial"/>
        <family val="2"/>
        <charset val="238"/>
      </rPr>
      <t xml:space="preserve">
- 8 zawodniczek (Maj, Phlotova - kadra)</t>
    </r>
  </si>
  <si>
    <t>Przygotowanie fizyczne
Razem</t>
  </si>
  <si>
    <t>Odnowa biologiczna, fizykoterapia</t>
  </si>
  <si>
    <t>Odnowa biologiczna, fizykoterapia, kąpiele siarkowe</t>
  </si>
  <si>
    <t>Odnowa biologiczna, fizjoterapia,kąpiele siark.</t>
  </si>
  <si>
    <r>
      <t xml:space="preserve">OKRES 2 </t>
    </r>
    <r>
      <rPr>
        <sz val="9"/>
        <rFont val="Arial"/>
        <family val="2"/>
        <charset val="238"/>
      </rPr>
      <t>(intensyfikacja)</t>
    </r>
    <r>
      <rPr>
        <b/>
        <sz val="9"/>
        <rFont val="Arial"/>
        <family val="2"/>
        <charset val="238"/>
      </rPr>
      <t xml:space="preserve">
</t>
    </r>
    <r>
      <rPr>
        <sz val="9"/>
        <rFont val="Arial"/>
        <family val="2"/>
        <charset val="238"/>
      </rPr>
      <t>(31.08 -18.09.2013)</t>
    </r>
    <r>
      <rPr>
        <b/>
        <sz val="9"/>
        <rFont val="Arial"/>
        <family val="2"/>
        <charset val="238"/>
      </rPr>
      <t xml:space="preserve">
Fmax </t>
    </r>
    <r>
      <rPr>
        <sz val="9"/>
        <rFont val="Arial"/>
        <family val="2"/>
        <charset val="238"/>
      </rPr>
      <t>+ wytrzym.specjalna i w elementach technicznych</t>
    </r>
  </si>
  <si>
    <r>
      <t xml:space="preserve">OKRES 3 </t>
    </r>
    <r>
      <rPr>
        <sz val="9"/>
        <rFont val="Arial"/>
        <family val="2"/>
        <charset val="238"/>
      </rPr>
      <t>(transformacja)
(19.09 - 04.10.2013)</t>
    </r>
    <r>
      <rPr>
        <b/>
        <sz val="9"/>
        <rFont val="Arial"/>
        <family val="2"/>
        <charset val="238"/>
      </rPr>
      <t xml:space="preserve">
Pmax </t>
    </r>
    <r>
      <rPr>
        <sz val="9"/>
        <rFont val="Arial"/>
        <family val="2"/>
        <charset val="238"/>
      </rPr>
      <t>+ szybkość,zwinność, plyometria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</si>
</sst>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5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 CE"/>
      <family val="2"/>
      <charset val="238"/>
    </font>
    <font>
      <b/>
      <sz val="8"/>
      <name val="Arial CE"/>
      <charset val="238"/>
    </font>
    <font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b/>
      <sz val="9"/>
      <name val="Arial CE"/>
      <family val="2"/>
      <charset val="238"/>
    </font>
    <font>
      <b/>
      <sz val="11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9"/>
      <color rgb="FFFF0000"/>
      <name val="Arial CE"/>
      <charset val="238"/>
    </font>
    <font>
      <b/>
      <sz val="11"/>
      <color rgb="FFFF0000"/>
      <name val="Arial CE"/>
      <charset val="238"/>
    </font>
    <font>
      <sz val="9"/>
      <color rgb="FFFF0000"/>
      <name val="Arial"/>
      <family val="2"/>
      <charset val="238"/>
    </font>
    <font>
      <b/>
      <sz val="9"/>
      <color rgb="FF00B050"/>
      <name val="Arial CE"/>
      <charset val="238"/>
    </font>
    <font>
      <sz val="9"/>
      <color rgb="FF00B050"/>
      <name val="Arial"/>
      <family val="2"/>
      <charset val="238"/>
    </font>
    <font>
      <b/>
      <sz val="9"/>
      <color rgb="FF00B050"/>
      <name val="Arial"/>
      <family val="2"/>
      <charset val="238"/>
    </font>
    <font>
      <b/>
      <sz val="9"/>
      <color rgb="FF00B050"/>
      <name val="Arial CE"/>
      <family val="2"/>
      <charset val="238"/>
    </font>
    <font>
      <sz val="9"/>
      <color rgb="FFC00000"/>
      <name val="Arial"/>
      <family val="2"/>
      <charset val="238"/>
    </font>
    <font>
      <sz val="9"/>
      <color rgb="FFC00000"/>
      <name val="Arial CE"/>
      <family val="2"/>
      <charset val="238"/>
    </font>
    <font>
      <b/>
      <sz val="9"/>
      <color rgb="FFC00000"/>
      <name val="Arial"/>
      <family val="2"/>
      <charset val="238"/>
    </font>
    <font>
      <b/>
      <sz val="10"/>
      <name val="Arial CE"/>
      <charset val="238"/>
    </font>
    <font>
      <b/>
      <sz val="12"/>
      <color rgb="FF00B050"/>
      <name val="Arial CE"/>
      <charset val="238"/>
    </font>
    <font>
      <b/>
      <sz val="11"/>
      <color rgb="FF00B050"/>
      <name val="Arial CE"/>
      <charset val="238"/>
    </font>
    <font>
      <b/>
      <sz val="11"/>
      <color theme="3" tint="0.59999389629810485"/>
      <name val="Arial CE"/>
      <charset val="238"/>
    </font>
    <font>
      <sz val="9"/>
      <color theme="1"/>
      <name val="Arial CE"/>
      <charset val="238"/>
    </font>
    <font>
      <b/>
      <sz val="8"/>
      <color rgb="FFFF0000"/>
      <name val="Arial"/>
      <family val="2"/>
      <charset val="238"/>
    </font>
    <font>
      <b/>
      <sz val="12"/>
      <color rgb="FF0070C0"/>
      <name val="Arial CE"/>
      <charset val="238"/>
    </font>
    <font>
      <b/>
      <sz val="11"/>
      <color rgb="FF0070C0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theme="0"/>
      <name val="Arial"/>
      <family val="2"/>
      <charset val="238"/>
    </font>
    <font>
      <sz val="8"/>
      <color theme="0"/>
      <name val="Arial"/>
      <family val="2"/>
      <charset val="238"/>
    </font>
    <font>
      <sz val="8"/>
      <color theme="0"/>
      <name val="Arial CE"/>
      <family val="2"/>
      <charset val="238"/>
    </font>
    <font>
      <b/>
      <sz val="10"/>
      <color rgb="FFFF0000"/>
      <name val="Arial CE"/>
      <charset val="238"/>
    </font>
    <font>
      <b/>
      <sz val="10"/>
      <color rgb="FF00B050"/>
      <name val="Arial"/>
      <family val="2"/>
      <charset val="238"/>
    </font>
    <font>
      <sz val="9"/>
      <color theme="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12"/>
      <color rgb="FFFF0000"/>
      <name val="Arial CE"/>
      <charset val="238"/>
    </font>
    <font>
      <b/>
      <sz val="12"/>
      <color rgb="FF00B05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rgb="FFFF0000"/>
      <name val="Arial CE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9"/>
      <color indexed="81"/>
      <name val="Tahoma"/>
      <charset val="1"/>
    </font>
    <font>
      <sz val="9"/>
      <color rgb="FF00B050"/>
      <name val="Arial CE"/>
      <charset val="238"/>
    </font>
    <font>
      <sz val="9"/>
      <color theme="3"/>
      <name val="Arial CE"/>
      <charset val="238"/>
    </font>
    <font>
      <b/>
      <sz val="11"/>
      <color rgb="FFFFC000"/>
      <name val="Arial CE"/>
      <charset val="238"/>
    </font>
    <font>
      <b/>
      <sz val="12"/>
      <color rgb="FFFFC000"/>
      <name val="Arial CE"/>
      <charset val="238"/>
    </font>
    <font>
      <sz val="9"/>
      <color rgb="FFFFC000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/>
      <right/>
      <top/>
      <bottom style="thin">
        <color indexed="64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398">
    <xf numFmtId="0" fontId="0" fillId="0" borderId="0" xfId="0"/>
    <xf numFmtId="0" fontId="2" fillId="0" borderId="0" xfId="0" applyFont="1"/>
    <xf numFmtId="0" fontId="2" fillId="0" borderId="0" xfId="0" applyFont="1" applyBorder="1"/>
    <xf numFmtId="164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/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5" fontId="2" fillId="0" borderId="5" xfId="1" applyNumberFormat="1" applyFont="1" applyFill="1" applyBorder="1" applyAlignment="1" applyProtection="1">
      <alignment horizontal="center" vertical="center"/>
    </xf>
    <xf numFmtId="165" fontId="2" fillId="0" borderId="15" xfId="1" applyNumberFormat="1" applyFont="1" applyFill="1" applyBorder="1" applyAlignment="1" applyProtection="1">
      <alignment horizontal="center" vertical="center"/>
    </xf>
    <xf numFmtId="0" fontId="2" fillId="0" borderId="7" xfId="0" applyFont="1" applyBorder="1" applyAlignment="1">
      <alignment vertical="center"/>
    </xf>
    <xf numFmtId="0" fontId="5" fillId="0" borderId="16" xfId="0" applyFont="1" applyBorder="1"/>
    <xf numFmtId="0" fontId="2" fillId="0" borderId="7" xfId="0" applyFont="1" applyBorder="1"/>
    <xf numFmtId="0" fontId="2" fillId="0" borderId="1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0" xfId="0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2" fillId="0" borderId="42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/>
    </xf>
    <xf numFmtId="49" fontId="0" fillId="0" borderId="20" xfId="0" applyNumberForma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164" fontId="11" fillId="2" borderId="19" xfId="1" applyNumberFormat="1" applyFont="1" applyFill="1" applyBorder="1" applyAlignment="1" applyProtection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164" fontId="6" fillId="5" borderId="19" xfId="1" applyNumberFormat="1" applyFont="1" applyFill="1" applyBorder="1" applyAlignment="1">
      <alignment horizontal="center" vertical="center"/>
    </xf>
    <xf numFmtId="164" fontId="6" fillId="5" borderId="20" xfId="1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" fontId="6" fillId="3" borderId="19" xfId="0" applyNumberFormat="1" applyFont="1" applyFill="1" applyBorder="1" applyAlignment="1">
      <alignment horizontal="center" vertical="center"/>
    </xf>
    <xf numFmtId="0" fontId="8" fillId="0" borderId="0" xfId="0" applyFont="1"/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0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 wrapText="1"/>
    </xf>
    <xf numFmtId="0" fontId="11" fillId="4" borderId="40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1" fillId="4" borderId="39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164" fontId="13" fillId="0" borderId="19" xfId="1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64" fontId="2" fillId="0" borderId="18" xfId="1" applyNumberFormat="1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164" fontId="2" fillId="0" borderId="19" xfId="1" applyNumberFormat="1" applyFont="1" applyFill="1" applyBorder="1" applyAlignment="1" applyProtection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164" fontId="3" fillId="6" borderId="19" xfId="1" applyNumberFormat="1" applyFont="1" applyFill="1" applyBorder="1" applyAlignment="1" applyProtection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64" fontId="3" fillId="6" borderId="10" xfId="1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0" fillId="0" borderId="20" xfId="0" applyFont="1" applyBorder="1" applyAlignment="1"/>
    <xf numFmtId="0" fontId="7" fillId="6" borderId="19" xfId="0" applyFont="1" applyFill="1" applyBorder="1" applyAlignment="1">
      <alignment horizontal="center" vertical="center"/>
    </xf>
    <xf numFmtId="0" fontId="27" fillId="6" borderId="35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39" fillId="0" borderId="1" xfId="0" applyFont="1" applyFill="1" applyBorder="1" applyAlignment="1">
      <alignment vertical="center" textRotation="90"/>
    </xf>
    <xf numFmtId="0" fontId="2" fillId="0" borderId="1" xfId="0" applyFont="1" applyFill="1" applyBorder="1" applyAlignment="1">
      <alignment vertical="center"/>
    </xf>
    <xf numFmtId="0" fontId="0" fillId="0" borderId="20" xfId="0" applyFont="1" applyFill="1" applyBorder="1" applyAlignment="1"/>
    <xf numFmtId="0" fontId="10" fillId="0" borderId="61" xfId="0" applyFont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3" fillId="4" borderId="49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164" fontId="8" fillId="0" borderId="18" xfId="1" applyNumberFormat="1" applyFont="1" applyFill="1" applyBorder="1" applyAlignment="1" applyProtection="1">
      <alignment horizontal="center" vertical="center"/>
    </xf>
    <xf numFmtId="164" fontId="8" fillId="0" borderId="19" xfId="1" applyNumberFormat="1" applyFont="1" applyFill="1" applyBorder="1" applyAlignment="1" applyProtection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9" fontId="8" fillId="0" borderId="19" xfId="1" applyNumberFormat="1" applyFont="1" applyFill="1" applyBorder="1" applyAlignment="1" applyProtection="1">
      <alignment horizontal="center" vertical="center"/>
    </xf>
    <xf numFmtId="0" fontId="37" fillId="0" borderId="20" xfId="0" applyFont="1" applyFill="1" applyBorder="1" applyAlignment="1">
      <alignment textRotation="90"/>
    </xf>
    <xf numFmtId="0" fontId="37" fillId="0" borderId="20" xfId="0" applyFont="1" applyFill="1" applyBorder="1" applyAlignment="1">
      <alignment horizontal="center" vertical="center"/>
    </xf>
    <xf numFmtId="0" fontId="42" fillId="0" borderId="20" xfId="0" applyFont="1" applyFill="1" applyBorder="1" applyAlignment="1">
      <alignment horizontal="center" vertical="center" textRotation="90"/>
    </xf>
    <xf numFmtId="0" fontId="6" fillId="4" borderId="18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41" fillId="4" borderId="63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 wrapText="1"/>
    </xf>
    <xf numFmtId="0" fontId="0" fillId="0" borderId="21" xfId="0" applyBorder="1" applyAlignment="1"/>
    <xf numFmtId="0" fontId="0" fillId="0" borderId="24" xfId="0" applyBorder="1" applyAlignment="1"/>
    <xf numFmtId="0" fontId="4" fillId="0" borderId="23" xfId="0" applyFont="1" applyBorder="1" applyAlignment="1">
      <alignment vertical="top"/>
    </xf>
    <xf numFmtId="0" fontId="8" fillId="4" borderId="38" xfId="0" applyFont="1" applyFill="1" applyBorder="1" applyAlignment="1">
      <alignment horizontal="center" vertical="center"/>
    </xf>
    <xf numFmtId="0" fontId="38" fillId="0" borderId="20" xfId="0" applyFont="1" applyFill="1" applyBorder="1" applyAlignment="1">
      <alignment horizontal="center" textRotation="90"/>
    </xf>
    <xf numFmtId="0" fontId="37" fillId="0" borderId="20" xfId="0" applyFont="1" applyFill="1" applyBorder="1" applyAlignment="1">
      <alignment horizontal="center" vertical="center"/>
    </xf>
    <xf numFmtId="0" fontId="0" fillId="0" borderId="21" xfId="0" applyBorder="1" applyAlignment="1"/>
    <xf numFmtId="0" fontId="38" fillId="0" borderId="20" xfId="0" applyFont="1" applyFill="1" applyBorder="1" applyAlignment="1">
      <alignment horizontal="center" textRotation="90" wrapText="1"/>
    </xf>
    <xf numFmtId="0" fontId="13" fillId="0" borderId="34" xfId="0" applyFont="1" applyFill="1" applyBorder="1" applyAlignment="1">
      <alignment horizontal="center" vertical="center"/>
    </xf>
    <xf numFmtId="0" fontId="13" fillId="8" borderId="24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43" fillId="0" borderId="19" xfId="0" applyFont="1" applyBorder="1" applyAlignment="1">
      <alignment vertical="center" textRotation="90"/>
    </xf>
    <xf numFmtId="0" fontId="45" fillId="0" borderId="36" xfId="0" applyFont="1" applyBorder="1" applyAlignment="1">
      <alignment horizontal="center" vertical="center"/>
    </xf>
    <xf numFmtId="0" fontId="45" fillId="0" borderId="21" xfId="0" applyFont="1" applyFill="1" applyBorder="1" applyAlignment="1">
      <alignment horizontal="center" vertical="center"/>
    </xf>
    <xf numFmtId="0" fontId="45" fillId="0" borderId="24" xfId="0" applyFont="1" applyFill="1" applyBorder="1" applyAlignment="1">
      <alignment horizontal="center" vertical="center"/>
    </xf>
    <xf numFmtId="0" fontId="46" fillId="4" borderId="18" xfId="0" applyFont="1" applyFill="1" applyBorder="1" applyAlignment="1">
      <alignment horizontal="center" vertical="center"/>
    </xf>
    <xf numFmtId="0" fontId="45" fillId="4" borderId="39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textRotation="90"/>
    </xf>
    <xf numFmtId="0" fontId="44" fillId="0" borderId="19" xfId="0" applyFont="1" applyBorder="1" applyAlignment="1">
      <alignment textRotation="90"/>
    </xf>
    <xf numFmtId="0" fontId="8" fillId="4" borderId="39" xfId="0" applyFont="1" applyFill="1" applyBorder="1" applyAlignment="1">
      <alignment horizontal="center" vertical="center"/>
    </xf>
    <xf numFmtId="0" fontId="37" fillId="0" borderId="20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13" fillId="4" borderId="40" xfId="0" applyFont="1" applyFill="1" applyBorder="1" applyAlignment="1">
      <alignment horizontal="center" vertical="center"/>
    </xf>
    <xf numFmtId="0" fontId="0" fillId="0" borderId="20" xfId="0" applyFont="1" applyBorder="1" applyAlignment="1">
      <alignment vertical="top"/>
    </xf>
    <xf numFmtId="0" fontId="10" fillId="0" borderId="20" xfId="0" applyFont="1" applyFill="1" applyBorder="1" applyAlignment="1">
      <alignment horizontal="center" vertical="center" textRotation="90"/>
    </xf>
    <xf numFmtId="0" fontId="45" fillId="0" borderId="38" xfId="0" applyFont="1" applyFill="1" applyBorder="1" applyAlignment="1">
      <alignment horizontal="center" vertical="center"/>
    </xf>
    <xf numFmtId="0" fontId="48" fillId="0" borderId="38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46" fillId="0" borderId="61" xfId="0" applyFont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4" borderId="18" xfId="0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46" fillId="4" borderId="39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1" xfId="0" applyFill="1" applyBorder="1" applyAlignment="1"/>
    <xf numFmtId="0" fontId="8" fillId="0" borderId="29" xfId="0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 vertical="center"/>
    </xf>
    <xf numFmtId="0" fontId="12" fillId="9" borderId="19" xfId="0" applyFont="1" applyFill="1" applyBorder="1" applyAlignment="1">
      <alignment horizontal="center" vertical="center"/>
    </xf>
    <xf numFmtId="164" fontId="12" fillId="9" borderId="19" xfId="1" applyNumberFormat="1" applyFont="1" applyFill="1" applyBorder="1" applyAlignment="1" applyProtection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164" fontId="12" fillId="9" borderId="10" xfId="1" applyNumberFormat="1" applyFont="1" applyFill="1" applyBorder="1" applyAlignment="1" applyProtection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14" fillId="9" borderId="35" xfId="0" applyFont="1" applyFill="1" applyBorder="1" applyAlignment="1">
      <alignment horizontal="center" vertical="center"/>
    </xf>
    <xf numFmtId="0" fontId="18" fillId="9" borderId="26" xfId="0" applyFont="1" applyFill="1" applyBorder="1" applyAlignment="1">
      <alignment horizontal="center" vertical="center"/>
    </xf>
    <xf numFmtId="0" fontId="40" fillId="6" borderId="26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27" fillId="7" borderId="35" xfId="0" applyFont="1" applyFill="1" applyBorder="1" applyAlignment="1">
      <alignment horizontal="center" vertical="center"/>
    </xf>
    <xf numFmtId="0" fontId="40" fillId="7" borderId="26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164" fontId="12" fillId="7" borderId="19" xfId="1" applyNumberFormat="1" applyFont="1" applyFill="1" applyBorder="1" applyAlignment="1" applyProtection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164" fontId="12" fillId="7" borderId="10" xfId="1" applyNumberFormat="1" applyFont="1" applyFill="1" applyBorder="1" applyAlignment="1" applyProtection="1">
      <alignment horizontal="center" vertical="center"/>
    </xf>
    <xf numFmtId="0" fontId="2" fillId="0" borderId="64" xfId="0" applyFont="1" applyBorder="1" applyAlignment="1">
      <alignment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26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2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6" fillId="4" borderId="8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10" fillId="0" borderId="63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46" fillId="0" borderId="66" xfId="0" applyFont="1" applyFill="1" applyBorder="1" applyAlignment="1">
      <alignment horizontal="center" vertical="center"/>
    </xf>
    <xf numFmtId="0" fontId="43" fillId="0" borderId="19" xfId="0" applyFont="1" applyBorder="1" applyAlignment="1">
      <alignment textRotation="90"/>
    </xf>
    <xf numFmtId="0" fontId="10" fillId="4" borderId="63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14" fillId="0" borderId="29" xfId="0" applyFont="1" applyBorder="1" applyAlignment="1">
      <alignment horizontal="left" vertical="center"/>
    </xf>
    <xf numFmtId="0" fontId="15" fillId="0" borderId="32" xfId="0" applyFont="1" applyBorder="1" applyAlignment="1">
      <alignment horizontal="left" vertical="center"/>
    </xf>
    <xf numFmtId="0" fontId="15" fillId="0" borderId="32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12" fillId="0" borderId="44" xfId="0" applyFont="1" applyBorder="1" applyAlignment="1">
      <alignment horizontal="left" vertical="center" wrapText="1"/>
    </xf>
    <xf numFmtId="0" fontId="10" fillId="0" borderId="30" xfId="0" applyFont="1" applyBorder="1" applyAlignment="1">
      <alignment vertical="center"/>
    </xf>
    <xf numFmtId="0" fontId="12" fillId="0" borderId="5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 wrapText="1"/>
    </xf>
    <xf numFmtId="0" fontId="17" fillId="0" borderId="50" xfId="0" applyFont="1" applyBorder="1" applyAlignment="1">
      <alignment horizontal="left" vertical="center" wrapText="1"/>
    </xf>
    <xf numFmtId="0" fontId="19" fillId="0" borderId="51" xfId="0" applyFont="1" applyBorder="1" applyAlignment="1">
      <alignment vertical="center"/>
    </xf>
    <xf numFmtId="0" fontId="26" fillId="3" borderId="22" xfId="0" applyFont="1" applyFill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0" fillId="0" borderId="5" xfId="0" applyFont="1" applyBorder="1" applyAlignment="1">
      <alignment horizontal="left" vertical="center" wrapText="1"/>
    </xf>
    <xf numFmtId="0" fontId="21" fillId="0" borderId="0" xfId="0" applyFont="1" applyBorder="1" applyAlignment="1">
      <alignment vertical="center"/>
    </xf>
    <xf numFmtId="0" fontId="12" fillId="0" borderId="52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vertical="center"/>
    </xf>
    <xf numFmtId="164" fontId="17" fillId="0" borderId="15" xfId="1" applyNumberFormat="1" applyFont="1" applyFill="1" applyBorder="1" applyAlignment="1" applyProtection="1">
      <alignment horizontal="center" vertical="center"/>
    </xf>
    <xf numFmtId="0" fontId="5" fillId="0" borderId="37" xfId="0" applyFont="1" applyBorder="1" applyAlignment="1">
      <alignment horizontal="right" vertical="center" wrapText="1"/>
    </xf>
    <xf numFmtId="0" fontId="5" fillId="0" borderId="3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4" fillId="0" borderId="11" xfId="0" applyFont="1" applyBorder="1" applyAlignment="1"/>
    <xf numFmtId="0" fontId="4" fillId="0" borderId="20" xfId="0" applyFont="1" applyBorder="1" applyAlignment="1"/>
    <xf numFmtId="0" fontId="10" fillId="0" borderId="7" xfId="0" applyFont="1" applyFill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left" vertical="center" wrapText="1"/>
    </xf>
    <xf numFmtId="0" fontId="10" fillId="0" borderId="36" xfId="0" applyFont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61" xfId="0" applyFont="1" applyBorder="1" applyAlignment="1">
      <alignment horizontal="left" vertical="center"/>
    </xf>
    <xf numFmtId="0" fontId="15" fillId="6" borderId="23" xfId="0" applyFont="1" applyFill="1" applyBorder="1" applyAlignment="1">
      <alignment horizontal="center" vertical="center"/>
    </xf>
    <xf numFmtId="0" fontId="16" fillId="6" borderId="24" xfId="0" applyFont="1" applyFill="1" applyBorder="1" applyAlignment="1">
      <alignment horizontal="center" vertical="center"/>
    </xf>
    <xf numFmtId="0" fontId="10" fillId="4" borderId="52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10" borderId="23" xfId="0" applyFont="1" applyFill="1" applyBorder="1" applyAlignment="1">
      <alignment vertical="top" wrapText="1"/>
    </xf>
    <xf numFmtId="0" fontId="10" fillId="10" borderId="21" xfId="0" applyFont="1" applyFill="1" applyBorder="1" applyAlignment="1"/>
    <xf numFmtId="0" fontId="10" fillId="10" borderId="24" xfId="0" applyFont="1" applyFill="1" applyBorder="1" applyAlignment="1"/>
    <xf numFmtId="0" fontId="12" fillId="0" borderId="16" xfId="0" applyFont="1" applyBorder="1" applyAlignment="1">
      <alignment horizontal="left" vertical="center" wrapText="1"/>
    </xf>
    <xf numFmtId="0" fontId="11" fillId="0" borderId="55" xfId="0" applyFont="1" applyBorder="1" applyAlignment="1">
      <alignment horizontal="left" vertical="center" wrapText="1"/>
    </xf>
    <xf numFmtId="0" fontId="10" fillId="0" borderId="61" xfId="0" applyFont="1" applyFill="1" applyBorder="1" applyAlignment="1">
      <alignment horizontal="center" vertical="center"/>
    </xf>
    <xf numFmtId="0" fontId="5" fillId="0" borderId="59" xfId="0" applyFont="1" applyBorder="1" applyAlignment="1">
      <alignment horizontal="right" vertical="center" wrapText="1"/>
    </xf>
    <xf numFmtId="0" fontId="5" fillId="0" borderId="60" xfId="0" applyFont="1" applyBorder="1" applyAlignment="1">
      <alignment horizontal="right" vertical="center" wrapText="1"/>
    </xf>
    <xf numFmtId="0" fontId="5" fillId="0" borderId="62" xfId="0" applyFont="1" applyBorder="1" applyAlignment="1">
      <alignment horizontal="right" vertical="center" wrapText="1"/>
    </xf>
    <xf numFmtId="0" fontId="5" fillId="0" borderId="45" xfId="0" applyFont="1" applyBorder="1" applyAlignment="1">
      <alignment horizontal="right" vertical="center" wrapText="1"/>
    </xf>
    <xf numFmtId="0" fontId="5" fillId="0" borderId="54" xfId="0" applyFont="1" applyBorder="1" applyAlignment="1">
      <alignment horizontal="right" vertical="center" wrapText="1"/>
    </xf>
    <xf numFmtId="0" fontId="5" fillId="0" borderId="56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right" vertical="center" wrapText="1"/>
    </xf>
    <xf numFmtId="0" fontId="6" fillId="4" borderId="1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left" vertical="center" wrapText="1"/>
    </xf>
    <xf numFmtId="0" fontId="2" fillId="4" borderId="58" xfId="0" applyFont="1" applyFill="1" applyBorder="1" applyAlignment="1">
      <alignment horizontal="left" vertical="center" wrapText="1"/>
    </xf>
    <xf numFmtId="0" fontId="10" fillId="4" borderId="26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4" fillId="0" borderId="11" xfId="0" applyFont="1" applyBorder="1" applyAlignment="1">
      <alignment vertical="top"/>
    </xf>
    <xf numFmtId="0" fontId="0" fillId="0" borderId="20" xfId="0" applyBorder="1" applyAlignment="1"/>
    <xf numFmtId="0" fontId="49" fillId="7" borderId="23" xfId="0" applyFont="1" applyFill="1" applyBorder="1" applyAlignment="1">
      <alignment horizontal="center" vertical="center"/>
    </xf>
    <xf numFmtId="0" fontId="50" fillId="7" borderId="24" xfId="0" applyFont="1" applyFill="1" applyBorder="1" applyAlignment="1">
      <alignment horizontal="center" vertical="center"/>
    </xf>
    <xf numFmtId="0" fontId="54" fillId="0" borderId="1" xfId="0" applyFont="1" applyBorder="1" applyAlignment="1">
      <alignment horizontal="left" vertical="center" wrapText="1"/>
    </xf>
    <xf numFmtId="0" fontId="54" fillId="0" borderId="6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44" fillId="0" borderId="23" xfId="0" applyFont="1" applyFill="1" applyBorder="1" applyAlignment="1">
      <alignment horizontal="left" vertical="top" wrapText="1"/>
    </xf>
    <xf numFmtId="0" fontId="0" fillId="0" borderId="21" xfId="0" applyBorder="1" applyAlignment="1">
      <alignment vertical="top"/>
    </xf>
    <xf numFmtId="0" fontId="0" fillId="0" borderId="24" xfId="0" applyBorder="1" applyAlignment="1">
      <alignment vertical="top"/>
    </xf>
    <xf numFmtId="0" fontId="2" fillId="0" borderId="20" xfId="0" applyFont="1" applyBorder="1" applyAlignment="1">
      <alignment vertical="top" wrapText="1"/>
    </xf>
    <xf numFmtId="0" fontId="29" fillId="0" borderId="1" xfId="0" applyFont="1" applyBorder="1" applyAlignment="1">
      <alignment horizontal="left" vertical="center" wrapText="1"/>
    </xf>
    <xf numFmtId="0" fontId="29" fillId="0" borderId="61" xfId="0" applyFont="1" applyBorder="1" applyAlignment="1">
      <alignment horizontal="left" vertical="center"/>
    </xf>
    <xf numFmtId="0" fontId="49" fillId="9" borderId="23" xfId="0" applyFont="1" applyFill="1" applyBorder="1" applyAlignment="1">
      <alignment horizontal="center" vertical="center"/>
    </xf>
    <xf numFmtId="0" fontId="50" fillId="9" borderId="24" xfId="0" applyFont="1" applyFill="1" applyBorder="1" applyAlignment="1">
      <alignment horizontal="center" vertical="center"/>
    </xf>
    <xf numFmtId="0" fontId="43" fillId="0" borderId="23" xfId="0" applyFont="1" applyFill="1" applyBorder="1" applyAlignment="1">
      <alignment horizontal="left" vertical="top" wrapText="1"/>
    </xf>
    <xf numFmtId="0" fontId="43" fillId="0" borderId="21" xfId="0" applyFont="1" applyBorder="1" applyAlignment="1">
      <alignment vertical="top"/>
    </xf>
    <xf numFmtId="0" fontId="43" fillId="0" borderId="24" xfId="0" applyFont="1" applyBorder="1" applyAlignment="1">
      <alignment vertical="top"/>
    </xf>
    <xf numFmtId="0" fontId="6" fillId="4" borderId="11" xfId="0" applyFont="1" applyFill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4" xfId="0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60614</xdr:colOff>
      <xdr:row>1</xdr:row>
      <xdr:rowOff>337704</xdr:rowOff>
    </xdr:from>
    <xdr:to>
      <xdr:col>6</xdr:col>
      <xdr:colOff>458932</xdr:colOff>
      <xdr:row>1</xdr:row>
      <xdr:rowOff>580159</xdr:rowOff>
    </xdr:to>
    <xdr:sp macro="" textlink="">
      <xdr:nvSpPr>
        <xdr:cNvPr id="3" name="pole tekstowe 2"/>
        <xdr:cNvSpPr txBox="1"/>
      </xdr:nvSpPr>
      <xdr:spPr>
        <a:xfrm>
          <a:off x="8035637" y="606136"/>
          <a:ext cx="398318" cy="2424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tyg.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</sheetPr>
  <dimension ref="A1:H35"/>
  <sheetViews>
    <sheetView zoomScale="110" zoomScaleNormal="110" workbookViewId="0">
      <selection activeCell="I2" sqref="I2"/>
    </sheetView>
  </sheetViews>
  <sheetFormatPr defaultRowHeight="12" x14ac:dyDescent="0.2"/>
  <cols>
    <col min="1" max="1" width="4.85546875" style="24" customWidth="1"/>
    <col min="2" max="2" width="35" style="1" customWidth="1"/>
    <col min="3" max="3" width="23" style="1" customWidth="1"/>
    <col min="4" max="4" width="24.85546875" style="1" customWidth="1"/>
    <col min="5" max="5" width="23.5703125" style="1" customWidth="1"/>
    <col min="6" max="6" width="8.28515625" style="93" customWidth="1"/>
    <col min="7" max="7" width="8" style="93" customWidth="1"/>
    <col min="8" max="8" width="9.140625" style="24"/>
    <col min="9" max="16384" width="9.140625" style="1"/>
  </cols>
  <sheetData>
    <row r="1" spans="1:8" s="10" customFormat="1" ht="21" customHeight="1" x14ac:dyDescent="0.2">
      <c r="A1" s="288" t="s">
        <v>120</v>
      </c>
      <c r="B1" s="289"/>
      <c r="C1" s="289"/>
      <c r="D1" s="289"/>
      <c r="E1" s="290"/>
      <c r="F1" s="290"/>
      <c r="G1" s="291"/>
      <c r="H1" s="23"/>
    </row>
    <row r="2" spans="1:8" s="13" customFormat="1" ht="48" customHeight="1" x14ac:dyDescent="0.2">
      <c r="A2" s="303" t="s">
        <v>58</v>
      </c>
      <c r="B2" s="304"/>
      <c r="C2" s="71" t="s">
        <v>116</v>
      </c>
      <c r="D2" s="72" t="s">
        <v>127</v>
      </c>
      <c r="E2" s="73" t="s">
        <v>128</v>
      </c>
      <c r="F2" s="305" t="s">
        <v>62</v>
      </c>
      <c r="G2" s="306"/>
      <c r="H2" s="17"/>
    </row>
    <row r="3" spans="1:8" s="13" customFormat="1" ht="15.95" customHeight="1" x14ac:dyDescent="0.2">
      <c r="A3" s="292" t="s">
        <v>52</v>
      </c>
      <c r="B3" s="293"/>
      <c r="C3" s="94">
        <f>okres1!C1</f>
        <v>26</v>
      </c>
      <c r="D3" s="94">
        <f>okres2!C1</f>
        <v>18</v>
      </c>
      <c r="E3" s="94">
        <f>okres3!C1</f>
        <v>16</v>
      </c>
      <c r="F3" s="91">
        <f>SUM(C3:E3)</f>
        <v>60</v>
      </c>
      <c r="G3" s="92">
        <f>F3/7</f>
        <v>8.5714285714285712</v>
      </c>
      <c r="H3" s="17"/>
    </row>
    <row r="4" spans="1:8" s="13" customFormat="1" ht="15.95" customHeight="1" x14ac:dyDescent="0.2">
      <c r="A4" s="294" t="s">
        <v>50</v>
      </c>
      <c r="B4" s="295"/>
      <c r="C4" s="95">
        <f>okres1!C2</f>
        <v>22</v>
      </c>
      <c r="D4" s="95">
        <f>okres2!C2</f>
        <v>14</v>
      </c>
      <c r="E4" s="95">
        <f>okres3!C2</f>
        <v>13</v>
      </c>
      <c r="F4" s="307">
        <f>SUM(C4:E4)</f>
        <v>49</v>
      </c>
      <c r="G4" s="308"/>
      <c r="H4" s="17"/>
    </row>
    <row r="5" spans="1:8" s="9" customFormat="1" ht="15.95" customHeight="1" x14ac:dyDescent="0.2">
      <c r="A5" s="301" t="s">
        <v>51</v>
      </c>
      <c r="B5" s="302"/>
      <c r="C5" s="96">
        <f>okres1!D2</f>
        <v>4</v>
      </c>
      <c r="D5" s="96">
        <f>okres2!D2</f>
        <v>4</v>
      </c>
      <c r="E5" s="96">
        <f>okres3!D2</f>
        <v>3</v>
      </c>
      <c r="F5" s="309">
        <f>SUM(C5:E5)</f>
        <v>11</v>
      </c>
      <c r="G5" s="310"/>
      <c r="H5" s="31"/>
    </row>
    <row r="6" spans="1:8" s="9" customFormat="1" ht="15.95" customHeight="1" x14ac:dyDescent="0.2">
      <c r="A6" s="294" t="s">
        <v>15</v>
      </c>
      <c r="B6" s="296"/>
      <c r="C6" s="95">
        <f>okres1!C3</f>
        <v>34</v>
      </c>
      <c r="D6" s="95">
        <f>okres2!C3</f>
        <v>19</v>
      </c>
      <c r="E6" s="95">
        <f>okres3!C3</f>
        <v>17</v>
      </c>
      <c r="F6" s="307">
        <f>SUM(C6:E6)</f>
        <v>70</v>
      </c>
      <c r="G6" s="308"/>
      <c r="H6" s="31"/>
    </row>
    <row r="7" spans="1:8" s="9" customFormat="1" ht="15.95" customHeight="1" thickBot="1" x14ac:dyDescent="0.25">
      <c r="A7" s="297" t="s">
        <v>16</v>
      </c>
      <c r="B7" s="298"/>
      <c r="C7" s="112">
        <f>okres1!D3</f>
        <v>2</v>
      </c>
      <c r="D7" s="112">
        <f>okres2!D3</f>
        <v>5</v>
      </c>
      <c r="E7" s="112">
        <f>okres3!D3</f>
        <v>3</v>
      </c>
      <c r="F7" s="299">
        <f>SUM(C7:E7)</f>
        <v>10</v>
      </c>
      <c r="G7" s="300"/>
      <c r="H7" s="31"/>
    </row>
    <row r="8" spans="1:8" s="42" customFormat="1" ht="22.5" customHeight="1" x14ac:dyDescent="0.2">
      <c r="A8" s="86" t="s">
        <v>11</v>
      </c>
      <c r="B8" s="87" t="s">
        <v>17</v>
      </c>
      <c r="C8" s="74" t="s">
        <v>67</v>
      </c>
      <c r="D8" s="74" t="s">
        <v>67</v>
      </c>
      <c r="E8" s="74" t="s">
        <v>67</v>
      </c>
      <c r="F8" s="44" t="s">
        <v>12</v>
      </c>
      <c r="G8" s="57" t="s">
        <v>13</v>
      </c>
    </row>
    <row r="9" spans="1:8" ht="12.95" customHeight="1" x14ac:dyDescent="0.2">
      <c r="A9" s="26" t="s">
        <v>4</v>
      </c>
      <c r="B9" s="18" t="s">
        <v>81</v>
      </c>
      <c r="C9" s="88">
        <f>okres1!C5</f>
        <v>335</v>
      </c>
      <c r="D9" s="88">
        <f>okres2!C5</f>
        <v>0</v>
      </c>
      <c r="E9" s="88">
        <f>okres3!C5</f>
        <v>0</v>
      </c>
      <c r="F9" s="80">
        <f t="shared" ref="F9:F19" si="0">C9+D9+E9</f>
        <v>335</v>
      </c>
      <c r="G9" s="81">
        <f>F9/F20</f>
        <v>7.6205641492265691E-2</v>
      </c>
    </row>
    <row r="10" spans="1:8" ht="12.95" customHeight="1" x14ac:dyDescent="0.2">
      <c r="A10" s="26" t="s">
        <v>3</v>
      </c>
      <c r="B10" s="18" t="s">
        <v>65</v>
      </c>
      <c r="C10" s="88">
        <f>okres1!C6</f>
        <v>0</v>
      </c>
      <c r="D10" s="88">
        <f>okres2!C6</f>
        <v>375</v>
      </c>
      <c r="E10" s="88">
        <f>okres3!C6</f>
        <v>0</v>
      </c>
      <c r="F10" s="80">
        <f t="shared" si="0"/>
        <v>375</v>
      </c>
      <c r="G10" s="81">
        <f>F10/F20</f>
        <v>8.5304822565969066E-2</v>
      </c>
    </row>
    <row r="11" spans="1:8" ht="12.95" customHeight="1" x14ac:dyDescent="0.2">
      <c r="A11" s="26" t="s">
        <v>2</v>
      </c>
      <c r="B11" s="12" t="s">
        <v>45</v>
      </c>
      <c r="C11" s="88">
        <f>okres1!C7</f>
        <v>0</v>
      </c>
      <c r="D11" s="88">
        <f>okres2!C7</f>
        <v>0</v>
      </c>
      <c r="E11" s="88">
        <f>okres3!C7</f>
        <v>160</v>
      </c>
      <c r="F11" s="80">
        <f t="shared" si="0"/>
        <v>160</v>
      </c>
      <c r="G11" s="81">
        <f>F11/F20</f>
        <v>3.6396724294813464E-2</v>
      </c>
    </row>
    <row r="12" spans="1:8" ht="12.95" customHeight="1" x14ac:dyDescent="0.2">
      <c r="A12" s="26" t="s">
        <v>1</v>
      </c>
      <c r="B12" s="12" t="s">
        <v>64</v>
      </c>
      <c r="C12" s="88">
        <f>okres1!C8</f>
        <v>250</v>
      </c>
      <c r="D12" s="88">
        <f>okres2!C8</f>
        <v>100</v>
      </c>
      <c r="E12" s="88">
        <f>okres3!C8</f>
        <v>30</v>
      </c>
      <c r="F12" s="80">
        <f t="shared" si="0"/>
        <v>380</v>
      </c>
      <c r="G12" s="81">
        <f>F12/F20</f>
        <v>8.6442220200181982E-2</v>
      </c>
    </row>
    <row r="13" spans="1:8" ht="12.95" customHeight="1" x14ac:dyDescent="0.2">
      <c r="A13" s="26" t="s">
        <v>6</v>
      </c>
      <c r="B13" s="18" t="s">
        <v>59</v>
      </c>
      <c r="C13" s="88">
        <f>okres1!C9</f>
        <v>230</v>
      </c>
      <c r="D13" s="88">
        <f>okres2!C9</f>
        <v>100</v>
      </c>
      <c r="E13" s="88">
        <f>okres3!C9</f>
        <v>50</v>
      </c>
      <c r="F13" s="80">
        <f t="shared" si="0"/>
        <v>380</v>
      </c>
      <c r="G13" s="81">
        <f>F13/F20</f>
        <v>8.6442220200181982E-2</v>
      </c>
    </row>
    <row r="14" spans="1:8" ht="12.95" customHeight="1" x14ac:dyDescent="0.2">
      <c r="A14" s="26" t="s">
        <v>9</v>
      </c>
      <c r="B14" s="18" t="s">
        <v>60</v>
      </c>
      <c r="C14" s="88">
        <f>okres1!C10</f>
        <v>141</v>
      </c>
      <c r="D14" s="88">
        <f>okres2!C10</f>
        <v>35</v>
      </c>
      <c r="E14" s="88">
        <f>okres3!C10</f>
        <v>15</v>
      </c>
      <c r="F14" s="80">
        <f t="shared" si="0"/>
        <v>191</v>
      </c>
      <c r="G14" s="81">
        <f>F14/F20</f>
        <v>4.3448589626933577E-2</v>
      </c>
    </row>
    <row r="15" spans="1:8" ht="12.95" customHeight="1" x14ac:dyDescent="0.2">
      <c r="A15" s="26" t="s">
        <v>34</v>
      </c>
      <c r="B15" s="18" t="s">
        <v>107</v>
      </c>
      <c r="C15" s="88">
        <f>okres1!C11</f>
        <v>190</v>
      </c>
      <c r="D15" s="88">
        <f>okres2!C11</f>
        <v>105</v>
      </c>
      <c r="E15" s="88">
        <f>okres3!C11</f>
        <v>80</v>
      </c>
      <c r="F15" s="80">
        <f t="shared" si="0"/>
        <v>375</v>
      </c>
      <c r="G15" s="81">
        <f>F15/F20</f>
        <v>8.5304822565969066E-2</v>
      </c>
    </row>
    <row r="16" spans="1:8" ht="12.95" customHeight="1" x14ac:dyDescent="0.2">
      <c r="A16" s="26" t="s">
        <v>35</v>
      </c>
      <c r="B16" s="12" t="s">
        <v>79</v>
      </c>
      <c r="C16" s="88">
        <f>okres1!C12</f>
        <v>420</v>
      </c>
      <c r="D16" s="88">
        <f>okres2!C12</f>
        <v>40</v>
      </c>
      <c r="E16" s="88">
        <f>okres3!C12</f>
        <v>0</v>
      </c>
      <c r="F16" s="80">
        <f t="shared" si="0"/>
        <v>460</v>
      </c>
      <c r="G16" s="81">
        <f>F16/F20</f>
        <v>0.10464058234758872</v>
      </c>
    </row>
    <row r="17" spans="1:8" ht="12.95" customHeight="1" x14ac:dyDescent="0.2">
      <c r="A17" s="26" t="s">
        <v>36</v>
      </c>
      <c r="B17" s="12" t="s">
        <v>82</v>
      </c>
      <c r="C17" s="88">
        <f>okres1!C13</f>
        <v>0</v>
      </c>
      <c r="D17" s="88">
        <f>okres2!C13</f>
        <v>40</v>
      </c>
      <c r="E17" s="88">
        <f>okres3!C13</f>
        <v>30</v>
      </c>
      <c r="F17" s="80">
        <f t="shared" si="0"/>
        <v>70</v>
      </c>
      <c r="G17" s="81">
        <f>F17/F20</f>
        <v>1.5923566878980892E-2</v>
      </c>
    </row>
    <row r="18" spans="1:8" ht="12.95" customHeight="1" x14ac:dyDescent="0.2">
      <c r="A18" s="26" t="s">
        <v>37</v>
      </c>
      <c r="B18" s="12" t="s">
        <v>78</v>
      </c>
      <c r="C18" s="88">
        <f>okres1!C14</f>
        <v>30</v>
      </c>
      <c r="D18" s="88">
        <f>okres2!C14</f>
        <v>65</v>
      </c>
      <c r="E18" s="88">
        <f>okres3!C14</f>
        <v>95</v>
      </c>
      <c r="F18" s="80">
        <f t="shared" si="0"/>
        <v>190</v>
      </c>
      <c r="G18" s="81">
        <f>F18/F20</f>
        <v>4.3221110100090991E-2</v>
      </c>
    </row>
    <row r="19" spans="1:8" ht="21.75" customHeight="1" x14ac:dyDescent="0.2">
      <c r="A19" s="26" t="s">
        <v>38</v>
      </c>
      <c r="B19" s="21" t="s">
        <v>97</v>
      </c>
      <c r="C19" s="88">
        <f>okres1!C15</f>
        <v>635</v>
      </c>
      <c r="D19" s="88">
        <f>okres2!C15</f>
        <v>455</v>
      </c>
      <c r="E19" s="88">
        <f>okres3!C15</f>
        <v>390</v>
      </c>
      <c r="F19" s="80">
        <f t="shared" si="0"/>
        <v>1480</v>
      </c>
      <c r="G19" s="81">
        <f>F19/F20</f>
        <v>0.33666969972702454</v>
      </c>
    </row>
    <row r="20" spans="1:8" s="11" customFormat="1" ht="21" customHeight="1" x14ac:dyDescent="0.2">
      <c r="A20" s="286" t="s">
        <v>123</v>
      </c>
      <c r="B20" s="287"/>
      <c r="C20" s="89">
        <f>SUM(C9:C19)</f>
        <v>2231</v>
      </c>
      <c r="D20" s="89">
        <f>SUM(D9:D19)</f>
        <v>1315</v>
      </c>
      <c r="E20" s="90">
        <f>SUM(E9:E19)</f>
        <v>850</v>
      </c>
      <c r="F20" s="121">
        <f>SUM(F9:F19)</f>
        <v>4396</v>
      </c>
      <c r="G20" s="122">
        <f>F20/F34</f>
        <v>0.48622939940272092</v>
      </c>
      <c r="H20" s="32"/>
    </row>
    <row r="21" spans="1:8" s="5" customFormat="1" ht="12.95" customHeight="1" x14ac:dyDescent="0.2">
      <c r="A21" s="27" t="s">
        <v>4</v>
      </c>
      <c r="B21" s="19" t="s">
        <v>69</v>
      </c>
      <c r="C21" s="88">
        <f>okres1!C17</f>
        <v>240</v>
      </c>
      <c r="D21" s="88">
        <f>okres2!C17</f>
        <v>215</v>
      </c>
      <c r="E21" s="88">
        <f>okres3!C17</f>
        <v>235</v>
      </c>
      <c r="F21" s="80">
        <f>C21+D21+E21</f>
        <v>690</v>
      </c>
      <c r="G21" s="81">
        <f>F21/F25</f>
        <v>0.38227146814404434</v>
      </c>
      <c r="H21" s="25"/>
    </row>
    <row r="22" spans="1:8" s="5" customFormat="1" ht="12.95" customHeight="1" x14ac:dyDescent="0.2">
      <c r="A22" s="28" t="s">
        <v>3</v>
      </c>
      <c r="B22" s="19" t="s">
        <v>66</v>
      </c>
      <c r="C22" s="88">
        <f>okres1!C18</f>
        <v>110</v>
      </c>
      <c r="D22" s="88">
        <f>okres2!C18</f>
        <v>90</v>
      </c>
      <c r="E22" s="88">
        <f>okres3!C18</f>
        <v>130</v>
      </c>
      <c r="F22" s="80">
        <f>C22+D22+E22</f>
        <v>330</v>
      </c>
      <c r="G22" s="81">
        <f>F22/F25</f>
        <v>0.18282548476454294</v>
      </c>
      <c r="H22" s="25"/>
    </row>
    <row r="23" spans="1:8" s="5" customFormat="1" ht="12.95" customHeight="1" x14ac:dyDescent="0.2">
      <c r="A23" s="28" t="s">
        <v>2</v>
      </c>
      <c r="B23" s="20" t="s">
        <v>84</v>
      </c>
      <c r="C23" s="88">
        <f>okres1!C19</f>
        <v>100</v>
      </c>
      <c r="D23" s="88">
        <f>okres2!C19</f>
        <v>170</v>
      </c>
      <c r="E23" s="88">
        <f>okres3!C19</f>
        <v>125</v>
      </c>
      <c r="F23" s="80">
        <f>C23+D23+E23</f>
        <v>395</v>
      </c>
      <c r="G23" s="81">
        <f>F23/F25</f>
        <v>0.2188365650969529</v>
      </c>
      <c r="H23" s="25"/>
    </row>
    <row r="24" spans="1:8" s="5" customFormat="1" ht="12.95" customHeight="1" x14ac:dyDescent="0.2">
      <c r="A24" s="28" t="s">
        <v>1</v>
      </c>
      <c r="B24" s="19" t="s">
        <v>7</v>
      </c>
      <c r="C24" s="88">
        <f>okres1!C20</f>
        <v>110</v>
      </c>
      <c r="D24" s="88">
        <f>okres2!C20</f>
        <v>160</v>
      </c>
      <c r="E24" s="88">
        <f>okres3!C20</f>
        <v>120</v>
      </c>
      <c r="F24" s="80">
        <f>C24+D24+E24</f>
        <v>390</v>
      </c>
      <c r="G24" s="81">
        <f>F24/F25</f>
        <v>0.21606648199445982</v>
      </c>
      <c r="H24" s="25"/>
    </row>
    <row r="25" spans="1:8" s="11" customFormat="1" ht="21" customHeight="1" x14ac:dyDescent="0.2">
      <c r="A25" s="286" t="s">
        <v>53</v>
      </c>
      <c r="B25" s="287"/>
      <c r="C25" s="89">
        <f>SUM(C21:C24)</f>
        <v>560</v>
      </c>
      <c r="D25" s="89">
        <f>SUM(D21:D24)</f>
        <v>635</v>
      </c>
      <c r="E25" s="90">
        <f>SUM(E21:E24)</f>
        <v>610</v>
      </c>
      <c r="F25" s="121">
        <f>SUM(F21:F24)</f>
        <v>1805</v>
      </c>
      <c r="G25" s="122">
        <f>F25/F34</f>
        <v>0.19964605685211814</v>
      </c>
      <c r="H25" s="32"/>
    </row>
    <row r="26" spans="1:8" ht="12.95" customHeight="1" x14ac:dyDescent="0.2">
      <c r="A26" s="29" t="s">
        <v>4</v>
      </c>
      <c r="B26" s="12" t="s">
        <v>61</v>
      </c>
      <c r="C26" s="88">
        <f>okres1!C22</f>
        <v>160</v>
      </c>
      <c r="D26" s="88">
        <f>okres2!C22</f>
        <v>140</v>
      </c>
      <c r="E26" s="88">
        <f>okres3!C22</f>
        <v>100</v>
      </c>
      <c r="F26" s="80">
        <f>C26+D26+E26</f>
        <v>400</v>
      </c>
      <c r="G26" s="81">
        <f>F26/F30</f>
        <v>0.22988505747126436</v>
      </c>
    </row>
    <row r="27" spans="1:8" ht="12.95" customHeight="1" x14ac:dyDescent="0.2">
      <c r="A27" s="30" t="s">
        <v>3</v>
      </c>
      <c r="B27" s="18" t="s">
        <v>47</v>
      </c>
      <c r="C27" s="88">
        <f>okres1!C23</f>
        <v>110</v>
      </c>
      <c r="D27" s="88">
        <f>okres2!C23</f>
        <v>125</v>
      </c>
      <c r="E27" s="88">
        <f>okres3!C23</f>
        <v>45</v>
      </c>
      <c r="F27" s="80">
        <f>C27+D27+E27</f>
        <v>280</v>
      </c>
      <c r="G27" s="81">
        <f>F27/F30</f>
        <v>0.16091954022988506</v>
      </c>
    </row>
    <row r="28" spans="1:8" s="10" customFormat="1" ht="12.95" customHeight="1" x14ac:dyDescent="0.2">
      <c r="A28" s="30" t="s">
        <v>2</v>
      </c>
      <c r="B28" s="18" t="s">
        <v>70</v>
      </c>
      <c r="C28" s="88">
        <f>okres1!C24</f>
        <v>0</v>
      </c>
      <c r="D28" s="88">
        <f>okres2!C24</f>
        <v>100</v>
      </c>
      <c r="E28" s="88">
        <f>okres3!C24</f>
        <v>330</v>
      </c>
      <c r="F28" s="80">
        <f>C28+D28+E28</f>
        <v>430</v>
      </c>
      <c r="G28" s="81">
        <f>F28/F30</f>
        <v>0.2471264367816092</v>
      </c>
      <c r="H28" s="23"/>
    </row>
    <row r="29" spans="1:8" s="15" customFormat="1" ht="12.95" customHeight="1" x14ac:dyDescent="0.2">
      <c r="A29" s="30" t="s">
        <v>1</v>
      </c>
      <c r="B29" s="16" t="s">
        <v>14</v>
      </c>
      <c r="C29" s="88">
        <f>okres1!C25</f>
        <v>0</v>
      </c>
      <c r="D29" s="88">
        <f>okres2!C25</f>
        <v>360</v>
      </c>
      <c r="E29" s="88">
        <f>okres3!C25</f>
        <v>270</v>
      </c>
      <c r="F29" s="80">
        <f>C29+D29+E29</f>
        <v>630</v>
      </c>
      <c r="G29" s="81">
        <f>F29/F30</f>
        <v>0.36206896551724138</v>
      </c>
      <c r="H29" s="33"/>
    </row>
    <row r="30" spans="1:8" s="11" customFormat="1" ht="21" customHeight="1" x14ac:dyDescent="0.2">
      <c r="A30" s="314" t="s">
        <v>5</v>
      </c>
      <c r="B30" s="315"/>
      <c r="C30" s="89">
        <f>SUM(C26:C29)</f>
        <v>270</v>
      </c>
      <c r="D30" s="89">
        <f>SUM(D26:D29)</f>
        <v>725</v>
      </c>
      <c r="E30" s="90">
        <f>SUM(E26:E29)</f>
        <v>745</v>
      </c>
      <c r="F30" s="121">
        <f>SUM(F26:F29)</f>
        <v>1740</v>
      </c>
      <c r="G30" s="122">
        <f>F30/F34</f>
        <v>0.19245658666076762</v>
      </c>
      <c r="H30" s="32"/>
    </row>
    <row r="31" spans="1:8" ht="12.95" customHeight="1" x14ac:dyDescent="0.2">
      <c r="A31" s="34" t="s">
        <v>4</v>
      </c>
      <c r="B31" s="12" t="s">
        <v>68</v>
      </c>
      <c r="C31" s="88">
        <f>okres1!C27</f>
        <v>60</v>
      </c>
      <c r="D31" s="88">
        <f>okres2!C27</f>
        <v>40</v>
      </c>
      <c r="E31" s="88">
        <f>okres3!C27</f>
        <v>70</v>
      </c>
      <c r="F31" s="80">
        <f>C31+D31+E31</f>
        <v>170</v>
      </c>
      <c r="G31" s="81">
        <f>F31/F34</f>
        <v>1.8803229731224422E-2</v>
      </c>
    </row>
    <row r="32" spans="1:8" s="2" customFormat="1" ht="12.95" customHeight="1" x14ac:dyDescent="0.2">
      <c r="A32" s="28" t="s">
        <v>3</v>
      </c>
      <c r="B32" s="12" t="s">
        <v>76</v>
      </c>
      <c r="C32" s="88">
        <f>okres1!C28</f>
        <v>120</v>
      </c>
      <c r="D32" s="88">
        <f>okres2!C28</f>
        <v>0</v>
      </c>
      <c r="E32" s="88">
        <f>okres3!C28</f>
        <v>0</v>
      </c>
      <c r="F32" s="80">
        <f>C32+D32+E32</f>
        <v>120</v>
      </c>
      <c r="G32" s="81">
        <f>F32/F34</f>
        <v>1.327286804557018E-2</v>
      </c>
      <c r="H32" s="24"/>
    </row>
    <row r="33" spans="1:8" s="2" customFormat="1" ht="12.95" customHeight="1" x14ac:dyDescent="0.2">
      <c r="A33" s="134" t="s">
        <v>2</v>
      </c>
      <c r="B33" s="226" t="s">
        <v>126</v>
      </c>
      <c r="C33" s="88">
        <f>okres1!C29</f>
        <v>720</v>
      </c>
      <c r="D33" s="88">
        <f>okres2!C29</f>
        <v>0</v>
      </c>
      <c r="E33" s="88">
        <f>okres3!C29</f>
        <v>90</v>
      </c>
      <c r="F33" s="80">
        <f>C33+D33+E33</f>
        <v>810</v>
      </c>
      <c r="G33" s="81">
        <f>F33/F34</f>
        <v>8.959185930759872E-2</v>
      </c>
      <c r="H33" s="24"/>
    </row>
    <row r="34" spans="1:8" s="11" customFormat="1" ht="15.75" customHeight="1" x14ac:dyDescent="0.2">
      <c r="A34" s="316" t="s">
        <v>49</v>
      </c>
      <c r="B34" s="317"/>
      <c r="C34" s="83">
        <f>C20+C25+C30+C31+C32+C33</f>
        <v>3961</v>
      </c>
      <c r="D34" s="83">
        <f>D20+D25+D30+D31+D39+D32+D33</f>
        <v>2715</v>
      </c>
      <c r="E34" s="83">
        <f>E20+E25+E30+E31+E32+E33</f>
        <v>2365</v>
      </c>
      <c r="F34" s="311">
        <f>F20+F25+F30+F31+F32+F33</f>
        <v>9041</v>
      </c>
      <c r="G34" s="313">
        <f>G20+G25+G30+G31+G32+G33</f>
        <v>0.99999999999999989</v>
      </c>
      <c r="H34" s="32"/>
    </row>
    <row r="35" spans="1:8" s="10" customFormat="1" ht="13.5" customHeight="1" x14ac:dyDescent="0.2">
      <c r="A35" s="318"/>
      <c r="B35" s="319"/>
      <c r="C35" s="84">
        <f>C34/F34</f>
        <v>0.43811525273752905</v>
      </c>
      <c r="D35" s="84">
        <f>D34/F34</f>
        <v>0.30029863953102531</v>
      </c>
      <c r="E35" s="85">
        <f>E34/F34</f>
        <v>0.26158610773144564</v>
      </c>
      <c r="F35" s="312"/>
      <c r="G35" s="312"/>
      <c r="H35" s="23"/>
    </row>
  </sheetData>
  <mergeCells count="18">
    <mergeCell ref="F34:F35"/>
    <mergeCell ref="G34:G35"/>
    <mergeCell ref="A30:B30"/>
    <mergeCell ref="A34:B35"/>
    <mergeCell ref="A25:B25"/>
    <mergeCell ref="A20:B20"/>
    <mergeCell ref="A1:G1"/>
    <mergeCell ref="A3:B3"/>
    <mergeCell ref="A4:B4"/>
    <mergeCell ref="A6:B6"/>
    <mergeCell ref="A7:B7"/>
    <mergeCell ref="F7:G7"/>
    <mergeCell ref="A5:B5"/>
    <mergeCell ref="A2:B2"/>
    <mergeCell ref="F2:G2"/>
    <mergeCell ref="F4:G4"/>
    <mergeCell ref="F5:G5"/>
    <mergeCell ref="F6:G6"/>
  </mergeCells>
  <phoneticPr fontId="4" type="noConversion"/>
  <printOptions gridLines="1"/>
  <pageMargins left="0.41" right="0.23622047244094491" top="0.39" bottom="0.21" header="0.38" footer="0.23"/>
  <pageSetup paperSize="9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30"/>
  <sheetViews>
    <sheetView topLeftCell="A13" zoomScale="110" zoomScaleNormal="110" workbookViewId="0">
      <selection activeCell="B29" sqref="B29"/>
    </sheetView>
  </sheetViews>
  <sheetFormatPr defaultRowHeight="11.25" x14ac:dyDescent="0.2"/>
  <cols>
    <col min="1" max="1" width="2.5703125" style="14" customWidth="1"/>
    <col min="2" max="2" width="38.7109375" style="1" customWidth="1"/>
    <col min="3" max="3" width="5.7109375" style="4" customWidth="1"/>
    <col min="4" max="4" width="6" style="3" customWidth="1"/>
    <col min="5" max="5" width="3.7109375" style="6" customWidth="1"/>
    <col min="6" max="9" width="3.7109375" style="4" customWidth="1"/>
    <col min="10" max="15" width="3.7109375" style="8" customWidth="1"/>
    <col min="16" max="19" width="3.7109375" style="6" customWidth="1"/>
    <col min="20" max="20" width="3.7109375" style="7" customWidth="1"/>
    <col min="21" max="21" width="2.5703125" style="14" hidden="1" customWidth="1"/>
    <col min="22" max="22" width="38.7109375" style="1" hidden="1" customWidth="1"/>
    <col min="23" max="28" width="3.7109375" style="6" customWidth="1"/>
    <col min="29" max="30" width="3.7109375" style="7" customWidth="1"/>
    <col min="31" max="32" width="4.42578125" style="6" customWidth="1"/>
    <col min="33" max="34" width="3.7109375" style="7" customWidth="1"/>
    <col min="35" max="35" width="3.7109375" style="8" customWidth="1"/>
    <col min="36" max="36" width="3.85546875" style="5" customWidth="1"/>
    <col min="37" max="42" width="3.7109375" style="6" customWidth="1"/>
    <col min="43" max="44" width="4.140625" style="6" customWidth="1"/>
    <col min="45" max="56" width="3.7109375" style="6" customWidth="1"/>
    <col min="57" max="16384" width="9.140625" style="1"/>
  </cols>
  <sheetData>
    <row r="1" spans="1:56" s="9" customFormat="1" ht="50.25" customHeight="1" x14ac:dyDescent="0.2">
      <c r="A1" s="329" t="s">
        <v>119</v>
      </c>
      <c r="B1" s="330"/>
      <c r="C1" s="331">
        <f>C2+D2</f>
        <v>26</v>
      </c>
      <c r="D1" s="332"/>
      <c r="E1" s="338" t="s">
        <v>122</v>
      </c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40"/>
      <c r="R1" s="335"/>
      <c r="S1" s="336"/>
      <c r="T1" s="337"/>
      <c r="U1" s="329" t="s">
        <v>85</v>
      </c>
      <c r="V1" s="330"/>
      <c r="W1" s="170" t="s">
        <v>90</v>
      </c>
      <c r="X1" s="168"/>
      <c r="Y1" s="207"/>
      <c r="Z1" s="168"/>
      <c r="AA1" s="168"/>
      <c r="AB1" s="168"/>
      <c r="AC1" s="168"/>
      <c r="AD1" s="168"/>
      <c r="AE1" s="174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74"/>
      <c r="AR1" s="168"/>
      <c r="AS1" s="168"/>
      <c r="AT1" s="169"/>
      <c r="AU1" s="174"/>
      <c r="AV1" s="174"/>
      <c r="AW1" s="174"/>
      <c r="AX1" s="174"/>
      <c r="AY1" s="178"/>
      <c r="AZ1" s="187" t="s">
        <v>87</v>
      </c>
      <c r="BB1" s="188" t="s">
        <v>87</v>
      </c>
      <c r="BD1" s="142"/>
    </row>
    <row r="2" spans="1:56" s="43" customFormat="1" ht="21.95" customHeight="1" x14ac:dyDescent="0.2">
      <c r="A2" s="341" t="s">
        <v>75</v>
      </c>
      <c r="B2" s="342"/>
      <c r="C2" s="137">
        <f>SUM(E2:AX2)</f>
        <v>22</v>
      </c>
      <c r="D2" s="137">
        <v>4</v>
      </c>
      <c r="E2" s="145">
        <v>1</v>
      </c>
      <c r="F2" s="320">
        <v>1</v>
      </c>
      <c r="G2" s="343"/>
      <c r="H2" s="333">
        <v>1</v>
      </c>
      <c r="I2" s="334"/>
      <c r="J2" s="320">
        <v>1</v>
      </c>
      <c r="K2" s="321"/>
      <c r="L2" s="320">
        <v>1</v>
      </c>
      <c r="M2" s="321"/>
      <c r="N2" s="320">
        <v>1</v>
      </c>
      <c r="O2" s="321"/>
      <c r="P2" s="320">
        <v>1</v>
      </c>
      <c r="Q2" s="321"/>
      <c r="R2" s="277">
        <v>1</v>
      </c>
      <c r="S2" s="276" t="s">
        <v>10</v>
      </c>
      <c r="T2" s="183" t="s">
        <v>10</v>
      </c>
      <c r="U2" s="341" t="s">
        <v>75</v>
      </c>
      <c r="V2" s="342"/>
      <c r="W2" s="320">
        <v>1</v>
      </c>
      <c r="X2" s="321"/>
      <c r="Y2" s="320">
        <v>1</v>
      </c>
      <c r="Z2" s="321"/>
      <c r="AA2" s="320">
        <v>1</v>
      </c>
      <c r="AB2" s="321"/>
      <c r="AC2" s="320">
        <v>1</v>
      </c>
      <c r="AD2" s="321"/>
      <c r="AE2" s="361">
        <v>1</v>
      </c>
      <c r="AF2" s="362"/>
      <c r="AG2" s="284">
        <v>1</v>
      </c>
      <c r="AH2" s="183" t="s">
        <v>10</v>
      </c>
      <c r="AI2" s="320">
        <v>1</v>
      </c>
      <c r="AJ2" s="321"/>
      <c r="AK2" s="320">
        <v>1</v>
      </c>
      <c r="AL2" s="321"/>
      <c r="AM2" s="320">
        <v>1</v>
      </c>
      <c r="AN2" s="321"/>
      <c r="AO2" s="320">
        <v>1</v>
      </c>
      <c r="AP2" s="321"/>
      <c r="AQ2" s="361">
        <v>1</v>
      </c>
      <c r="AR2" s="362"/>
      <c r="AS2" s="285">
        <v>1</v>
      </c>
      <c r="AT2" s="183" t="s">
        <v>10</v>
      </c>
      <c r="AU2" s="356">
        <v>1</v>
      </c>
      <c r="AV2" s="357"/>
      <c r="AW2" s="320">
        <v>1</v>
      </c>
      <c r="AX2" s="321"/>
      <c r="AY2" s="320">
        <v>1</v>
      </c>
      <c r="AZ2" s="321"/>
      <c r="BA2" s="320">
        <v>1</v>
      </c>
      <c r="BB2" s="321"/>
      <c r="BC2" s="322">
        <v>1</v>
      </c>
      <c r="BD2" s="323"/>
    </row>
    <row r="3" spans="1:56" s="56" customFormat="1" ht="21.95" customHeight="1" x14ac:dyDescent="0.2">
      <c r="A3" s="326" t="s">
        <v>71</v>
      </c>
      <c r="B3" s="327"/>
      <c r="C3" s="138">
        <f>SUM(E3:AX3)</f>
        <v>34</v>
      </c>
      <c r="D3" s="217">
        <v>2</v>
      </c>
      <c r="E3" s="58">
        <v>1</v>
      </c>
      <c r="F3" s="59"/>
      <c r="G3" s="60">
        <v>1</v>
      </c>
      <c r="H3" s="189">
        <v>1</v>
      </c>
      <c r="I3" s="171">
        <v>1</v>
      </c>
      <c r="J3" s="62">
        <v>1</v>
      </c>
      <c r="K3" s="61">
        <v>1</v>
      </c>
      <c r="L3" s="62">
        <v>1</v>
      </c>
      <c r="M3" s="61">
        <v>1</v>
      </c>
      <c r="N3" s="62">
        <v>1</v>
      </c>
      <c r="O3" s="63">
        <v>1</v>
      </c>
      <c r="P3" s="64">
        <v>1</v>
      </c>
      <c r="Q3" s="65">
        <v>1</v>
      </c>
      <c r="R3" s="65">
        <v>1</v>
      </c>
      <c r="S3" s="66"/>
      <c r="T3" s="119"/>
      <c r="U3" s="326" t="s">
        <v>71</v>
      </c>
      <c r="V3" s="327"/>
      <c r="W3" s="67">
        <v>1</v>
      </c>
      <c r="X3" s="68">
        <v>1</v>
      </c>
      <c r="Y3" s="67">
        <v>1</v>
      </c>
      <c r="Z3" s="68"/>
      <c r="AA3" s="67">
        <v>1</v>
      </c>
      <c r="AB3" s="68">
        <v>1</v>
      </c>
      <c r="AC3" s="99">
        <v>1</v>
      </c>
      <c r="AD3" s="132"/>
      <c r="AE3" s="69">
        <v>1</v>
      </c>
      <c r="AF3" s="69">
        <v>1</v>
      </c>
      <c r="AG3" s="70">
        <v>1</v>
      </c>
      <c r="AH3" s="120"/>
      <c r="AI3" s="55">
        <v>1</v>
      </c>
      <c r="AJ3" s="139">
        <v>1</v>
      </c>
      <c r="AK3" s="55">
        <v>1</v>
      </c>
      <c r="AL3" s="139"/>
      <c r="AM3" s="55">
        <v>1</v>
      </c>
      <c r="AN3" s="139">
        <v>1</v>
      </c>
      <c r="AO3" s="55">
        <v>1</v>
      </c>
      <c r="AP3" s="139"/>
      <c r="AQ3" s="275">
        <v>1</v>
      </c>
      <c r="AR3" s="56">
        <v>1</v>
      </c>
      <c r="AS3" s="55">
        <v>1</v>
      </c>
      <c r="AT3" s="140"/>
      <c r="AU3" s="274">
        <v>1</v>
      </c>
      <c r="AV3" s="139">
        <v>1</v>
      </c>
      <c r="AW3" s="55">
        <v>1</v>
      </c>
      <c r="AX3" s="139"/>
      <c r="AY3" s="55">
        <v>1</v>
      </c>
      <c r="AZ3" s="186" t="s">
        <v>72</v>
      </c>
      <c r="BA3" s="55"/>
      <c r="BB3" s="186" t="s">
        <v>72</v>
      </c>
      <c r="BC3" s="55">
        <v>1</v>
      </c>
      <c r="BD3" s="139"/>
    </row>
    <row r="4" spans="1:56" s="56" customFormat="1" ht="24" customHeight="1" x14ac:dyDescent="0.2">
      <c r="A4" s="353" t="s">
        <v>48</v>
      </c>
      <c r="B4" s="354"/>
      <c r="C4" s="110" t="s">
        <v>63</v>
      </c>
      <c r="D4" s="111" t="s">
        <v>13</v>
      </c>
      <c r="E4" s="146">
        <v>2</v>
      </c>
      <c r="F4" s="351">
        <v>3</v>
      </c>
      <c r="G4" s="355"/>
      <c r="H4" s="351">
        <v>4</v>
      </c>
      <c r="I4" s="355"/>
      <c r="J4" s="351">
        <v>5</v>
      </c>
      <c r="K4" s="352"/>
      <c r="L4" s="351">
        <v>6</v>
      </c>
      <c r="M4" s="352"/>
      <c r="N4" s="351">
        <v>7</v>
      </c>
      <c r="O4" s="352"/>
      <c r="P4" s="351">
        <v>8</v>
      </c>
      <c r="Q4" s="352"/>
      <c r="R4" s="278">
        <v>9</v>
      </c>
      <c r="S4" s="150">
        <v>10</v>
      </c>
      <c r="T4" s="150">
        <v>11</v>
      </c>
      <c r="U4" s="353" t="s">
        <v>48</v>
      </c>
      <c r="V4" s="354"/>
      <c r="W4" s="324">
        <v>12</v>
      </c>
      <c r="X4" s="328"/>
      <c r="Y4" s="324">
        <v>13</v>
      </c>
      <c r="Z4" s="328"/>
      <c r="AA4" s="324">
        <v>14</v>
      </c>
      <c r="AB4" s="328"/>
      <c r="AC4" s="351">
        <v>15</v>
      </c>
      <c r="AD4" s="355"/>
      <c r="AE4" s="358">
        <v>16</v>
      </c>
      <c r="AF4" s="359"/>
      <c r="AG4" s="149">
        <v>17</v>
      </c>
      <c r="AH4" s="147">
        <v>18</v>
      </c>
      <c r="AI4" s="324">
        <v>19</v>
      </c>
      <c r="AJ4" s="325"/>
      <c r="AK4" s="324">
        <v>20</v>
      </c>
      <c r="AL4" s="325"/>
      <c r="AM4" s="324">
        <v>21</v>
      </c>
      <c r="AN4" s="325"/>
      <c r="AO4" s="324">
        <v>22</v>
      </c>
      <c r="AP4" s="325"/>
      <c r="AQ4" s="360">
        <v>23</v>
      </c>
      <c r="AR4" s="357"/>
      <c r="AS4" s="148">
        <v>24</v>
      </c>
      <c r="AT4" s="151">
        <v>25</v>
      </c>
      <c r="AU4" s="358">
        <v>26</v>
      </c>
      <c r="AV4" s="357"/>
      <c r="AW4" s="324">
        <v>27</v>
      </c>
      <c r="AX4" s="325"/>
      <c r="AY4" s="324">
        <v>28</v>
      </c>
      <c r="AZ4" s="325"/>
      <c r="BA4" s="324">
        <v>29</v>
      </c>
      <c r="BB4" s="325"/>
      <c r="BC4" s="324">
        <v>30</v>
      </c>
      <c r="BD4" s="325"/>
    </row>
    <row r="5" spans="1:56" ht="14.1" customHeight="1" x14ac:dyDescent="0.2">
      <c r="A5" s="14" t="s">
        <v>4</v>
      </c>
      <c r="B5" s="18" t="s">
        <v>81</v>
      </c>
      <c r="C5" s="123">
        <f t="shared" ref="C5:C15" si="0">SUM(E5:AX5)</f>
        <v>335</v>
      </c>
      <c r="D5" s="124">
        <f>C5/C16</f>
        <v>0.15015688032272523</v>
      </c>
      <c r="E5" s="101"/>
      <c r="F5" s="208"/>
      <c r="G5" s="104"/>
      <c r="H5" s="227"/>
      <c r="I5" s="228"/>
      <c r="J5" s="101"/>
      <c r="K5" s="104">
        <v>45</v>
      </c>
      <c r="L5" s="101"/>
      <c r="M5" s="104"/>
      <c r="N5" s="98"/>
      <c r="O5" s="104">
        <v>45</v>
      </c>
      <c r="P5" s="98"/>
      <c r="Q5" s="104"/>
      <c r="R5" s="106"/>
      <c r="S5" s="101"/>
      <c r="T5" s="114"/>
      <c r="U5" s="14" t="s">
        <v>4</v>
      </c>
      <c r="V5" s="18" t="s">
        <v>81</v>
      </c>
      <c r="W5" s="100">
        <v>35</v>
      </c>
      <c r="X5" s="229"/>
      <c r="Y5" s="100"/>
      <c r="Z5" s="229"/>
      <c r="AA5" s="100">
        <v>35</v>
      </c>
      <c r="AB5" s="230"/>
      <c r="AC5" s="231"/>
      <c r="AD5" s="230"/>
      <c r="AE5" s="101">
        <v>35</v>
      </c>
      <c r="AF5" s="101"/>
      <c r="AG5" s="105"/>
      <c r="AH5" s="114"/>
      <c r="AI5" s="100">
        <v>35</v>
      </c>
      <c r="AJ5" s="229"/>
      <c r="AK5" s="100"/>
      <c r="AL5" s="229"/>
      <c r="AM5" s="100">
        <v>35</v>
      </c>
      <c r="AN5" s="230"/>
      <c r="AO5" s="231"/>
      <c r="AP5" s="230"/>
      <c r="AQ5" s="101">
        <v>35</v>
      </c>
      <c r="AR5" s="101"/>
      <c r="AS5" s="105"/>
      <c r="AT5" s="114"/>
      <c r="AU5" s="208">
        <v>35</v>
      </c>
      <c r="AV5" s="106"/>
      <c r="AW5" s="107"/>
      <c r="AX5" s="106"/>
      <c r="AY5" s="107">
        <v>35</v>
      </c>
      <c r="AZ5" s="106"/>
      <c r="BA5" s="107"/>
      <c r="BB5" s="106"/>
      <c r="BC5" s="107"/>
      <c r="BD5" s="106"/>
    </row>
    <row r="6" spans="1:56" ht="14.1" customHeight="1" x14ac:dyDescent="0.2">
      <c r="A6" s="14" t="s">
        <v>3</v>
      </c>
      <c r="B6" s="18" t="s">
        <v>65</v>
      </c>
      <c r="C6" s="125">
        <f t="shared" si="0"/>
        <v>0</v>
      </c>
      <c r="D6" s="126">
        <f>C6/C16</f>
        <v>0</v>
      </c>
      <c r="E6" s="98"/>
      <c r="F6" s="107"/>
      <c r="G6" s="103"/>
      <c r="H6" s="114"/>
      <c r="I6" s="232"/>
      <c r="J6" s="98"/>
      <c r="K6" s="229"/>
      <c r="L6" s="98"/>
      <c r="M6" s="229"/>
      <c r="N6" s="98"/>
      <c r="O6" s="229"/>
      <c r="P6" s="98"/>
      <c r="Q6" s="106"/>
      <c r="R6" s="106"/>
      <c r="S6" s="98"/>
      <c r="T6" s="114"/>
      <c r="U6" s="14" t="s">
        <v>3</v>
      </c>
      <c r="V6" s="18" t="s">
        <v>65</v>
      </c>
      <c r="W6" s="100"/>
      <c r="X6" s="229"/>
      <c r="Y6" s="100"/>
      <c r="Z6" s="229"/>
      <c r="AA6" s="100"/>
      <c r="AB6" s="103"/>
      <c r="AC6" s="231"/>
      <c r="AD6" s="103"/>
      <c r="AE6" s="98"/>
      <c r="AF6" s="98"/>
      <c r="AG6" s="105"/>
      <c r="AH6" s="114"/>
      <c r="AI6" s="100"/>
      <c r="AJ6" s="229"/>
      <c r="AK6" s="100"/>
      <c r="AL6" s="229"/>
      <c r="AM6" s="100"/>
      <c r="AN6" s="103"/>
      <c r="AO6" s="231"/>
      <c r="AP6" s="103"/>
      <c r="AQ6" s="98"/>
      <c r="AR6" s="98"/>
      <c r="AS6" s="105"/>
      <c r="AT6" s="114"/>
      <c r="AU6" s="107"/>
      <c r="AV6" s="106"/>
      <c r="AW6" s="98"/>
      <c r="AX6" s="106"/>
      <c r="AY6" s="98"/>
      <c r="AZ6" s="106"/>
      <c r="BA6" s="98"/>
      <c r="BB6" s="106"/>
      <c r="BC6" s="100"/>
      <c r="BD6" s="106"/>
    </row>
    <row r="7" spans="1:56" ht="14.1" customHeight="1" x14ac:dyDescent="0.2">
      <c r="A7" s="14" t="s">
        <v>2</v>
      </c>
      <c r="B7" s="12" t="s">
        <v>45</v>
      </c>
      <c r="C7" s="125">
        <f t="shared" si="0"/>
        <v>0</v>
      </c>
      <c r="D7" s="126">
        <f>C7/C16</f>
        <v>0</v>
      </c>
      <c r="E7" s="98"/>
      <c r="F7" s="107"/>
      <c r="G7" s="103"/>
      <c r="H7" s="114"/>
      <c r="I7" s="232"/>
      <c r="J7" s="98"/>
      <c r="K7" s="229"/>
      <c r="L7" s="98"/>
      <c r="M7" s="229"/>
      <c r="N7" s="98"/>
      <c r="O7" s="229"/>
      <c r="P7" s="98"/>
      <c r="Q7" s="106"/>
      <c r="R7" s="106"/>
      <c r="S7" s="98"/>
      <c r="T7" s="114"/>
      <c r="U7" s="14" t="s">
        <v>2</v>
      </c>
      <c r="V7" s="12" t="s">
        <v>45</v>
      </c>
      <c r="W7" s="100"/>
      <c r="X7" s="229"/>
      <c r="Y7" s="100"/>
      <c r="Z7" s="229"/>
      <c r="AA7" s="100"/>
      <c r="AB7" s="103"/>
      <c r="AC7" s="231"/>
      <c r="AD7" s="103"/>
      <c r="AE7" s="98"/>
      <c r="AF7" s="98"/>
      <c r="AG7" s="105"/>
      <c r="AH7" s="114"/>
      <c r="AI7" s="100"/>
      <c r="AJ7" s="229"/>
      <c r="AK7" s="100"/>
      <c r="AL7" s="229"/>
      <c r="AM7" s="100"/>
      <c r="AN7" s="103"/>
      <c r="AO7" s="231"/>
      <c r="AP7" s="103"/>
      <c r="AQ7" s="98"/>
      <c r="AR7" s="98"/>
      <c r="AS7" s="105"/>
      <c r="AT7" s="114"/>
      <c r="AU7" s="107"/>
      <c r="AV7" s="106"/>
      <c r="AW7" s="98"/>
      <c r="AX7" s="106"/>
      <c r="AY7" s="98"/>
      <c r="AZ7" s="106"/>
      <c r="BA7" s="98"/>
      <c r="BB7" s="106"/>
      <c r="BC7" s="100"/>
      <c r="BD7" s="106"/>
    </row>
    <row r="8" spans="1:56" ht="14.1" customHeight="1" x14ac:dyDescent="0.2">
      <c r="A8" s="14" t="s">
        <v>1</v>
      </c>
      <c r="B8" s="12" t="s">
        <v>64</v>
      </c>
      <c r="C8" s="125">
        <f t="shared" si="0"/>
        <v>250</v>
      </c>
      <c r="D8" s="126">
        <f>C8/C16</f>
        <v>0.11205737337516809</v>
      </c>
      <c r="E8" s="98"/>
      <c r="F8" s="107"/>
      <c r="G8" s="103"/>
      <c r="H8" s="232"/>
      <c r="I8" s="232">
        <v>40</v>
      </c>
      <c r="J8" s="98"/>
      <c r="K8" s="229"/>
      <c r="L8" s="98"/>
      <c r="M8" s="229">
        <v>40</v>
      </c>
      <c r="N8" s="98"/>
      <c r="O8" s="229"/>
      <c r="P8" s="98"/>
      <c r="Q8" s="106">
        <v>40</v>
      </c>
      <c r="R8" s="106"/>
      <c r="S8" s="98"/>
      <c r="T8" s="114"/>
      <c r="U8" s="14" t="s">
        <v>1</v>
      </c>
      <c r="V8" s="12" t="s">
        <v>64</v>
      </c>
      <c r="W8" s="100">
        <v>20</v>
      </c>
      <c r="X8" s="98"/>
      <c r="Y8" s="100"/>
      <c r="Z8" s="98"/>
      <c r="AA8" s="100">
        <v>15</v>
      </c>
      <c r="AB8" s="103"/>
      <c r="AC8" s="231"/>
      <c r="AD8" s="103"/>
      <c r="AE8" s="98"/>
      <c r="AF8" s="98">
        <v>20</v>
      </c>
      <c r="AG8" s="105"/>
      <c r="AH8" s="114"/>
      <c r="AI8" s="100">
        <v>20</v>
      </c>
      <c r="AJ8" s="98"/>
      <c r="AK8" s="100"/>
      <c r="AL8" s="98"/>
      <c r="AM8" s="100">
        <v>15</v>
      </c>
      <c r="AN8" s="103"/>
      <c r="AO8" s="231"/>
      <c r="AP8" s="103"/>
      <c r="AQ8" s="98"/>
      <c r="AR8" s="98">
        <v>20</v>
      </c>
      <c r="AS8" s="105"/>
      <c r="AT8" s="114"/>
      <c r="AU8" s="107">
        <v>20</v>
      </c>
      <c r="AV8" s="106"/>
      <c r="AW8" s="98"/>
      <c r="AX8" s="106"/>
      <c r="AY8" s="98">
        <v>20</v>
      </c>
      <c r="AZ8" s="106"/>
      <c r="BA8" s="98"/>
      <c r="BB8" s="106"/>
      <c r="BC8" s="100"/>
      <c r="BD8" s="106"/>
    </row>
    <row r="9" spans="1:56" ht="14.1" customHeight="1" x14ac:dyDescent="0.2">
      <c r="A9" s="14" t="s">
        <v>6</v>
      </c>
      <c r="B9" s="18" t="s">
        <v>113</v>
      </c>
      <c r="C9" s="125">
        <f t="shared" si="0"/>
        <v>230</v>
      </c>
      <c r="D9" s="126">
        <f>C9/C16</f>
        <v>0.10309278350515463</v>
      </c>
      <c r="E9" s="98"/>
      <c r="F9" s="107"/>
      <c r="G9" s="103"/>
      <c r="H9" s="232"/>
      <c r="I9" s="232">
        <v>30</v>
      </c>
      <c r="J9" s="101"/>
      <c r="K9" s="229"/>
      <c r="L9" s="101"/>
      <c r="M9" s="229">
        <v>30</v>
      </c>
      <c r="N9" s="98"/>
      <c r="O9" s="229"/>
      <c r="P9" s="98"/>
      <c r="Q9" s="103">
        <v>35</v>
      </c>
      <c r="R9" s="106"/>
      <c r="S9" s="98"/>
      <c r="T9" s="114"/>
      <c r="U9" s="14" t="s">
        <v>6</v>
      </c>
      <c r="V9" s="18" t="s">
        <v>59</v>
      </c>
      <c r="W9" s="100">
        <v>20</v>
      </c>
      <c r="X9" s="103"/>
      <c r="Y9" s="100"/>
      <c r="Z9" s="103"/>
      <c r="AA9" s="100"/>
      <c r="AB9" s="106">
        <v>20</v>
      </c>
      <c r="AC9" s="231"/>
      <c r="AD9" s="106"/>
      <c r="AE9" s="98">
        <v>20</v>
      </c>
      <c r="AF9" s="98"/>
      <c r="AG9" s="105"/>
      <c r="AH9" s="114"/>
      <c r="AI9" s="100">
        <v>20</v>
      </c>
      <c r="AJ9" s="103"/>
      <c r="AK9" s="100"/>
      <c r="AL9" s="103"/>
      <c r="AM9" s="100"/>
      <c r="AN9" s="106">
        <v>20</v>
      </c>
      <c r="AO9" s="231"/>
      <c r="AP9" s="106"/>
      <c r="AQ9" s="98">
        <v>15</v>
      </c>
      <c r="AR9" s="98"/>
      <c r="AS9" s="105"/>
      <c r="AT9" s="114"/>
      <c r="AU9" s="107"/>
      <c r="AV9" s="106">
        <v>20</v>
      </c>
      <c r="AW9" s="98"/>
      <c r="AX9" s="103"/>
      <c r="AY9" s="98"/>
      <c r="AZ9" s="103"/>
      <c r="BA9" s="98"/>
      <c r="BB9" s="103"/>
      <c r="BC9" s="100"/>
      <c r="BD9" s="103"/>
    </row>
    <row r="10" spans="1:56" ht="14.1" customHeight="1" x14ac:dyDescent="0.2">
      <c r="A10" s="14" t="s">
        <v>9</v>
      </c>
      <c r="B10" s="18" t="s">
        <v>60</v>
      </c>
      <c r="C10" s="125">
        <f t="shared" si="0"/>
        <v>141</v>
      </c>
      <c r="D10" s="126">
        <f>C10/C16</f>
        <v>6.3200358583594796E-2</v>
      </c>
      <c r="E10" s="98"/>
      <c r="F10" s="107"/>
      <c r="G10" s="103">
        <v>20</v>
      </c>
      <c r="H10" s="232"/>
      <c r="I10" s="232"/>
      <c r="J10" s="101"/>
      <c r="K10" s="229">
        <v>20</v>
      </c>
      <c r="L10" s="101"/>
      <c r="M10" s="229"/>
      <c r="N10" s="98"/>
      <c r="O10" s="229">
        <v>20</v>
      </c>
      <c r="P10" s="98"/>
      <c r="Q10" s="103"/>
      <c r="R10" s="106"/>
      <c r="S10" s="98"/>
      <c r="T10" s="114"/>
      <c r="U10" s="14" t="s">
        <v>9</v>
      </c>
      <c r="V10" s="18" t="s">
        <v>60</v>
      </c>
      <c r="W10" s="100"/>
      <c r="X10" s="103">
        <v>20</v>
      </c>
      <c r="Y10" s="100"/>
      <c r="Z10" s="103"/>
      <c r="AA10" s="100"/>
      <c r="AB10" s="106"/>
      <c r="AC10" s="231"/>
      <c r="AD10" s="106"/>
      <c r="AE10" s="98">
        <v>1</v>
      </c>
      <c r="AF10" s="98">
        <v>20</v>
      </c>
      <c r="AG10" s="105"/>
      <c r="AH10" s="114"/>
      <c r="AI10" s="100"/>
      <c r="AJ10" s="103">
        <v>20</v>
      </c>
      <c r="AK10" s="100"/>
      <c r="AL10" s="103"/>
      <c r="AM10" s="100"/>
      <c r="AN10" s="106"/>
      <c r="AO10" s="231"/>
      <c r="AP10" s="106"/>
      <c r="AQ10" s="98"/>
      <c r="AR10" s="98">
        <v>20</v>
      </c>
      <c r="AS10" s="105"/>
      <c r="AT10" s="114"/>
      <c r="AU10" s="107"/>
      <c r="AV10" s="106"/>
      <c r="AW10" s="98"/>
      <c r="AX10" s="103"/>
      <c r="AY10" s="98"/>
      <c r="AZ10" s="103">
        <v>5</v>
      </c>
      <c r="BA10" s="98"/>
      <c r="BB10" s="103">
        <v>5</v>
      </c>
      <c r="BC10" s="100"/>
      <c r="BD10" s="103"/>
    </row>
    <row r="11" spans="1:56" ht="14.1" customHeight="1" x14ac:dyDescent="0.2">
      <c r="A11" s="14" t="s">
        <v>34</v>
      </c>
      <c r="B11" s="18" t="s">
        <v>111</v>
      </c>
      <c r="C11" s="125">
        <f t="shared" si="0"/>
        <v>190</v>
      </c>
      <c r="D11" s="126">
        <f>C11/C16</f>
        <v>8.5163603765127743E-2</v>
      </c>
      <c r="E11" s="98"/>
      <c r="F11" s="107"/>
      <c r="G11" s="103">
        <v>25</v>
      </c>
      <c r="H11" s="232"/>
      <c r="I11" s="232"/>
      <c r="J11" s="101"/>
      <c r="K11" s="229">
        <v>20</v>
      </c>
      <c r="L11" s="101"/>
      <c r="M11" s="229"/>
      <c r="N11" s="98"/>
      <c r="O11" s="229">
        <v>20</v>
      </c>
      <c r="P11" s="98"/>
      <c r="Q11" s="103"/>
      <c r="R11" s="106"/>
      <c r="S11" s="98"/>
      <c r="T11" s="114"/>
      <c r="U11" s="14" t="s">
        <v>34</v>
      </c>
      <c r="V11" s="18" t="s">
        <v>83</v>
      </c>
      <c r="W11" s="100">
        <v>20</v>
      </c>
      <c r="X11" s="103"/>
      <c r="Y11" s="100"/>
      <c r="Z11" s="103"/>
      <c r="AA11" s="100">
        <v>15</v>
      </c>
      <c r="AB11" s="103"/>
      <c r="AC11" s="98"/>
      <c r="AD11" s="103"/>
      <c r="AE11" s="98">
        <v>20</v>
      </c>
      <c r="AF11" s="98"/>
      <c r="AG11" s="105"/>
      <c r="AH11" s="114"/>
      <c r="AI11" s="100">
        <v>20</v>
      </c>
      <c r="AJ11" s="103"/>
      <c r="AK11" s="100"/>
      <c r="AL11" s="103"/>
      <c r="AM11" s="100">
        <v>15</v>
      </c>
      <c r="AN11" s="103"/>
      <c r="AO11" s="98"/>
      <c r="AP11" s="103"/>
      <c r="AQ11" s="98">
        <v>15</v>
      </c>
      <c r="AR11" s="98"/>
      <c r="AS11" s="105"/>
      <c r="AT11" s="114"/>
      <c r="AU11" s="107">
        <v>20</v>
      </c>
      <c r="AV11" s="106"/>
      <c r="AW11" s="98"/>
      <c r="AX11" s="103"/>
      <c r="AY11" s="98">
        <v>15</v>
      </c>
      <c r="AZ11" s="103"/>
      <c r="BA11" s="98"/>
      <c r="BB11" s="103"/>
      <c r="BC11" s="100"/>
      <c r="BD11" s="103"/>
    </row>
    <row r="12" spans="1:56" ht="14.1" customHeight="1" x14ac:dyDescent="0.2">
      <c r="A12" s="14" t="s">
        <v>35</v>
      </c>
      <c r="B12" s="12" t="s">
        <v>79</v>
      </c>
      <c r="C12" s="125">
        <f t="shared" si="0"/>
        <v>420</v>
      </c>
      <c r="D12" s="126">
        <f>C12/C16</f>
        <v>0.18825638727028238</v>
      </c>
      <c r="E12" s="98"/>
      <c r="F12" s="107"/>
      <c r="G12" s="103"/>
      <c r="H12" s="114"/>
      <c r="I12" s="232"/>
      <c r="J12" s="98"/>
      <c r="K12" s="98"/>
      <c r="L12" s="100"/>
      <c r="M12" s="98"/>
      <c r="N12" s="233"/>
      <c r="O12" s="106"/>
      <c r="P12" s="98"/>
      <c r="Q12" s="106"/>
      <c r="R12" s="106"/>
      <c r="S12" s="101"/>
      <c r="T12" s="114"/>
      <c r="U12" s="14" t="s">
        <v>35</v>
      </c>
      <c r="V12" s="12" t="s">
        <v>79</v>
      </c>
      <c r="W12" s="98"/>
      <c r="X12" s="106"/>
      <c r="Y12" s="98">
        <v>60</v>
      </c>
      <c r="Z12" s="106"/>
      <c r="AA12" s="98"/>
      <c r="AB12" s="106"/>
      <c r="AC12" s="98">
        <v>120</v>
      </c>
      <c r="AD12" s="104"/>
      <c r="AE12" s="98"/>
      <c r="AF12" s="98"/>
      <c r="AG12" s="105"/>
      <c r="AH12" s="114"/>
      <c r="AI12" s="98"/>
      <c r="AJ12" s="106"/>
      <c r="AK12" s="98">
        <v>60</v>
      </c>
      <c r="AL12" s="106"/>
      <c r="AM12" s="98"/>
      <c r="AN12" s="106"/>
      <c r="AO12" s="98">
        <v>120</v>
      </c>
      <c r="AP12" s="104"/>
      <c r="AQ12" s="98"/>
      <c r="AR12" s="98"/>
      <c r="AS12" s="105"/>
      <c r="AT12" s="114"/>
      <c r="AU12" s="107"/>
      <c r="AV12" s="106"/>
      <c r="AW12" s="98">
        <v>60</v>
      </c>
      <c r="AX12" s="106"/>
      <c r="AY12" s="98"/>
      <c r="AZ12" s="106"/>
      <c r="BA12" s="98"/>
      <c r="BB12" s="106"/>
      <c r="BC12" s="100">
        <v>120</v>
      </c>
      <c r="BD12" s="106"/>
    </row>
    <row r="13" spans="1:56" ht="14.1" customHeight="1" x14ac:dyDescent="0.2">
      <c r="A13" s="14" t="s">
        <v>36</v>
      </c>
      <c r="B13" s="12" t="s">
        <v>82</v>
      </c>
      <c r="C13" s="125">
        <f t="shared" si="0"/>
        <v>0</v>
      </c>
      <c r="D13" s="126">
        <f>C13/C16</f>
        <v>0</v>
      </c>
      <c r="E13" s="98"/>
      <c r="F13" s="107"/>
      <c r="G13" s="103"/>
      <c r="H13" s="114"/>
      <c r="I13" s="232"/>
      <c r="J13" s="98"/>
      <c r="K13" s="229"/>
      <c r="L13" s="98"/>
      <c r="M13" s="229"/>
      <c r="N13" s="98"/>
      <c r="O13" s="229"/>
      <c r="P13" s="98"/>
      <c r="Q13" s="106"/>
      <c r="R13" s="106"/>
      <c r="S13" s="98"/>
      <c r="T13" s="114"/>
      <c r="U13" s="14" t="s">
        <v>36</v>
      </c>
      <c r="V13" s="12" t="s">
        <v>82</v>
      </c>
      <c r="W13" s="100"/>
      <c r="X13" s="229"/>
      <c r="Y13" s="100"/>
      <c r="Z13" s="229"/>
      <c r="AA13" s="100"/>
      <c r="AB13" s="229"/>
      <c r="AC13" s="101"/>
      <c r="AD13" s="104"/>
      <c r="AE13" s="98"/>
      <c r="AF13" s="98"/>
      <c r="AG13" s="105"/>
      <c r="AH13" s="114"/>
      <c r="AI13" s="100"/>
      <c r="AJ13" s="229"/>
      <c r="AK13" s="100"/>
      <c r="AL13" s="229"/>
      <c r="AM13" s="100"/>
      <c r="AN13" s="229"/>
      <c r="AO13" s="101"/>
      <c r="AP13" s="104"/>
      <c r="AQ13" s="98"/>
      <c r="AR13" s="98"/>
      <c r="AS13" s="105"/>
      <c r="AT13" s="114"/>
      <c r="AU13" s="107"/>
      <c r="AV13" s="106"/>
      <c r="AW13" s="100"/>
      <c r="AX13" s="106"/>
      <c r="AY13" s="100"/>
      <c r="AZ13" s="106"/>
      <c r="BA13" s="100"/>
      <c r="BB13" s="106"/>
      <c r="BC13" s="100"/>
      <c r="BD13" s="106"/>
    </row>
    <row r="14" spans="1:56" ht="14.1" customHeight="1" x14ac:dyDescent="0.2">
      <c r="A14" s="14" t="s">
        <v>37</v>
      </c>
      <c r="B14" s="12" t="s">
        <v>78</v>
      </c>
      <c r="C14" s="125">
        <f t="shared" si="0"/>
        <v>30</v>
      </c>
      <c r="D14" s="126">
        <f>C14/C16</f>
        <v>1.344688480502017E-2</v>
      </c>
      <c r="E14" s="98"/>
      <c r="F14" s="107"/>
      <c r="G14" s="103"/>
      <c r="H14" s="114"/>
      <c r="I14" s="232"/>
      <c r="J14" s="98"/>
      <c r="K14" s="229"/>
      <c r="L14" s="98"/>
      <c r="M14" s="229"/>
      <c r="N14" s="98"/>
      <c r="O14" s="229"/>
      <c r="P14" s="98"/>
      <c r="Q14" s="106"/>
      <c r="R14" s="106"/>
      <c r="S14" s="98"/>
      <c r="T14" s="114"/>
      <c r="U14" s="14" t="s">
        <v>37</v>
      </c>
      <c r="V14" s="12" t="s">
        <v>78</v>
      </c>
      <c r="W14" s="100">
        <v>5</v>
      </c>
      <c r="X14" s="229"/>
      <c r="Y14" s="100"/>
      <c r="Z14" s="229"/>
      <c r="AA14" s="100">
        <v>5</v>
      </c>
      <c r="AB14" s="229"/>
      <c r="AC14" s="101"/>
      <c r="AD14" s="104"/>
      <c r="AE14" s="98"/>
      <c r="AF14" s="98"/>
      <c r="AG14" s="105"/>
      <c r="AH14" s="114"/>
      <c r="AI14" s="100">
        <v>5</v>
      </c>
      <c r="AJ14" s="229"/>
      <c r="AK14" s="100"/>
      <c r="AL14" s="229"/>
      <c r="AM14" s="100">
        <v>5</v>
      </c>
      <c r="AN14" s="229"/>
      <c r="AO14" s="101"/>
      <c r="AP14" s="104"/>
      <c r="AQ14" s="98">
        <v>5</v>
      </c>
      <c r="AR14" s="98"/>
      <c r="AS14" s="105"/>
      <c r="AT14" s="114"/>
      <c r="AU14" s="107">
        <v>5</v>
      </c>
      <c r="AV14" s="106"/>
      <c r="AW14" s="100"/>
      <c r="AX14" s="106"/>
      <c r="AY14" s="100"/>
      <c r="AZ14" s="106">
        <v>5</v>
      </c>
      <c r="BA14" s="100"/>
      <c r="BB14" s="106">
        <v>5</v>
      </c>
      <c r="BC14" s="100"/>
      <c r="BD14" s="106"/>
    </row>
    <row r="15" spans="1:56" ht="22.5" customHeight="1" x14ac:dyDescent="0.2">
      <c r="A15" s="22" t="s">
        <v>38</v>
      </c>
      <c r="B15" s="21" t="s">
        <v>112</v>
      </c>
      <c r="C15" s="125">
        <f t="shared" si="0"/>
        <v>635</v>
      </c>
      <c r="D15" s="126">
        <f>C15/C16</f>
        <v>0.28462572837292693</v>
      </c>
      <c r="E15" s="98"/>
      <c r="F15" s="107"/>
      <c r="G15" s="103">
        <v>45</v>
      </c>
      <c r="H15" s="114"/>
      <c r="I15" s="232">
        <v>35</v>
      </c>
      <c r="J15" s="98"/>
      <c r="K15" s="229">
        <v>30</v>
      </c>
      <c r="L15" s="98"/>
      <c r="M15" s="229">
        <v>35</v>
      </c>
      <c r="N15" s="98"/>
      <c r="O15" s="229">
        <v>25</v>
      </c>
      <c r="P15" s="98"/>
      <c r="Q15" s="106">
        <v>30</v>
      </c>
      <c r="R15" s="106"/>
      <c r="S15" s="101"/>
      <c r="T15" s="114"/>
      <c r="U15" s="22" t="s">
        <v>38</v>
      </c>
      <c r="V15" s="21" t="s">
        <v>97</v>
      </c>
      <c r="W15" s="100">
        <v>20</v>
      </c>
      <c r="X15" s="229">
        <v>25</v>
      </c>
      <c r="Y15" s="100">
        <v>30</v>
      </c>
      <c r="Z15" s="229"/>
      <c r="AA15" s="100">
        <v>20</v>
      </c>
      <c r="AB15" s="229">
        <v>25</v>
      </c>
      <c r="AC15" s="101"/>
      <c r="AD15" s="104"/>
      <c r="AE15" s="98">
        <v>20</v>
      </c>
      <c r="AF15" s="98">
        <v>25</v>
      </c>
      <c r="AG15" s="105">
        <v>20</v>
      </c>
      <c r="AH15" s="114"/>
      <c r="AI15" s="100">
        <v>20</v>
      </c>
      <c r="AJ15" s="229">
        <v>20</v>
      </c>
      <c r="AK15" s="100">
        <v>30</v>
      </c>
      <c r="AL15" s="229"/>
      <c r="AM15" s="100">
        <v>20</v>
      </c>
      <c r="AN15" s="229">
        <v>25</v>
      </c>
      <c r="AO15" s="101"/>
      <c r="AP15" s="104"/>
      <c r="AQ15" s="98">
        <v>20</v>
      </c>
      <c r="AR15" s="98">
        <v>20</v>
      </c>
      <c r="AS15" s="105">
        <v>20</v>
      </c>
      <c r="AT15" s="114"/>
      <c r="AU15" s="75">
        <v>20</v>
      </c>
      <c r="AV15" s="106">
        <v>25</v>
      </c>
      <c r="AW15" s="55">
        <v>30</v>
      </c>
      <c r="AX15" s="106"/>
      <c r="AY15" s="55">
        <v>20</v>
      </c>
      <c r="AZ15" s="106">
        <v>20</v>
      </c>
      <c r="BA15" s="55"/>
      <c r="BB15" s="106">
        <v>20</v>
      </c>
      <c r="BC15" s="55"/>
      <c r="BD15" s="106"/>
    </row>
    <row r="16" spans="1:56" s="11" customFormat="1" ht="21.95" customHeight="1" x14ac:dyDescent="0.2">
      <c r="A16" s="346" t="s">
        <v>123</v>
      </c>
      <c r="B16" s="347"/>
      <c r="C16" s="127">
        <f>SUM(C5:C15)</f>
        <v>2231</v>
      </c>
      <c r="D16" s="128">
        <f>C$16/C$30</f>
        <v>0.56324160565513759</v>
      </c>
      <c r="E16" s="234">
        <f t="shared" ref="E16:AT16" si="1">SUM(E5:E15)</f>
        <v>0</v>
      </c>
      <c r="F16" s="235">
        <f t="shared" si="1"/>
        <v>0</v>
      </c>
      <c r="G16" s="236">
        <f t="shared" si="1"/>
        <v>90</v>
      </c>
      <c r="H16" s="115">
        <f t="shared" si="1"/>
        <v>0</v>
      </c>
      <c r="I16" s="237">
        <f t="shared" si="1"/>
        <v>105</v>
      </c>
      <c r="J16" s="238">
        <f t="shared" si="1"/>
        <v>0</v>
      </c>
      <c r="K16" s="234">
        <f t="shared" si="1"/>
        <v>115</v>
      </c>
      <c r="L16" s="238">
        <f t="shared" si="1"/>
        <v>0</v>
      </c>
      <c r="M16" s="234">
        <f t="shared" si="1"/>
        <v>105</v>
      </c>
      <c r="N16" s="238">
        <f t="shared" si="1"/>
        <v>0</v>
      </c>
      <c r="O16" s="234">
        <f t="shared" si="1"/>
        <v>110</v>
      </c>
      <c r="P16" s="238">
        <f t="shared" si="1"/>
        <v>0</v>
      </c>
      <c r="Q16" s="234">
        <f t="shared" si="1"/>
        <v>105</v>
      </c>
      <c r="R16" s="234">
        <f t="shared" si="1"/>
        <v>0</v>
      </c>
      <c r="S16" s="238">
        <f t="shared" si="1"/>
        <v>0</v>
      </c>
      <c r="T16" s="115">
        <f t="shared" si="1"/>
        <v>0</v>
      </c>
      <c r="U16" s="346" t="s">
        <v>8</v>
      </c>
      <c r="V16" s="347"/>
      <c r="W16" s="108">
        <f t="shared" si="1"/>
        <v>120</v>
      </c>
      <c r="X16" s="234">
        <f t="shared" si="1"/>
        <v>45</v>
      </c>
      <c r="Y16" s="108">
        <f t="shared" si="1"/>
        <v>90</v>
      </c>
      <c r="Z16" s="234">
        <f t="shared" si="1"/>
        <v>0</v>
      </c>
      <c r="AA16" s="108">
        <f t="shared" si="1"/>
        <v>90</v>
      </c>
      <c r="AB16" s="234">
        <f t="shared" si="1"/>
        <v>45</v>
      </c>
      <c r="AC16" s="239">
        <f t="shared" si="1"/>
        <v>120</v>
      </c>
      <c r="AD16" s="236">
        <f>SUM(AD5:AD15)</f>
        <v>0</v>
      </c>
      <c r="AE16" s="238">
        <f t="shared" ref="AE16" si="2">SUM(AE5:AE15)</f>
        <v>96</v>
      </c>
      <c r="AF16" s="238">
        <f t="shared" si="1"/>
        <v>65</v>
      </c>
      <c r="AG16" s="235">
        <f t="shared" si="1"/>
        <v>20</v>
      </c>
      <c r="AH16" s="115">
        <f t="shared" si="1"/>
        <v>0</v>
      </c>
      <c r="AI16" s="238">
        <f t="shared" si="1"/>
        <v>120</v>
      </c>
      <c r="AJ16" s="234">
        <f t="shared" si="1"/>
        <v>40</v>
      </c>
      <c r="AK16" s="238">
        <f t="shared" si="1"/>
        <v>90</v>
      </c>
      <c r="AL16" s="234">
        <f t="shared" si="1"/>
        <v>0</v>
      </c>
      <c r="AM16" s="108">
        <f t="shared" si="1"/>
        <v>90</v>
      </c>
      <c r="AN16" s="234">
        <f t="shared" si="1"/>
        <v>45</v>
      </c>
      <c r="AO16" s="238">
        <f t="shared" si="1"/>
        <v>120</v>
      </c>
      <c r="AP16" s="234">
        <f t="shared" si="1"/>
        <v>0</v>
      </c>
      <c r="AQ16" s="238">
        <f t="shared" ref="AQ16" si="3">SUM(AQ5:AQ15)</f>
        <v>90</v>
      </c>
      <c r="AR16" s="238">
        <f t="shared" si="1"/>
        <v>60</v>
      </c>
      <c r="AS16" s="108">
        <f t="shared" si="1"/>
        <v>20</v>
      </c>
      <c r="AT16" s="115">
        <f t="shared" si="1"/>
        <v>0</v>
      </c>
      <c r="AU16" s="108">
        <f t="shared" ref="AU16:AX16" si="4">SUM(AU5:AU15)</f>
        <v>100</v>
      </c>
      <c r="AV16" s="234">
        <f t="shared" si="4"/>
        <v>45</v>
      </c>
      <c r="AW16" s="238">
        <f t="shared" si="4"/>
        <v>90</v>
      </c>
      <c r="AX16" s="234">
        <f t="shared" si="4"/>
        <v>0</v>
      </c>
      <c r="AY16" s="238">
        <f t="shared" ref="AY16:BD16" si="5">SUM(AY5:AY15)</f>
        <v>90</v>
      </c>
      <c r="AZ16" s="234">
        <f t="shared" si="5"/>
        <v>30</v>
      </c>
      <c r="BA16" s="238">
        <f t="shared" si="5"/>
        <v>0</v>
      </c>
      <c r="BB16" s="234">
        <f t="shared" si="5"/>
        <v>30</v>
      </c>
      <c r="BC16" s="108">
        <f t="shared" si="5"/>
        <v>120</v>
      </c>
      <c r="BD16" s="234">
        <f t="shared" si="5"/>
        <v>0</v>
      </c>
    </row>
    <row r="17" spans="1:56" s="5" customFormat="1" ht="14.1" customHeight="1" x14ac:dyDescent="0.2">
      <c r="A17" s="14" t="s">
        <v>4</v>
      </c>
      <c r="B17" s="19" t="s">
        <v>69</v>
      </c>
      <c r="C17" s="125">
        <f>SUM(E17:AX17)</f>
        <v>240</v>
      </c>
      <c r="D17" s="126">
        <f>C17/C21</f>
        <v>0.42857142857142855</v>
      </c>
      <c r="E17" s="240"/>
      <c r="F17" s="241"/>
      <c r="G17" s="242"/>
      <c r="H17" s="243"/>
      <c r="I17" s="244"/>
      <c r="J17" s="98"/>
      <c r="K17" s="229"/>
      <c r="L17" s="98"/>
      <c r="M17" s="229"/>
      <c r="N17" s="98"/>
      <c r="O17" s="229"/>
      <c r="P17" s="98"/>
      <c r="Q17" s="106"/>
      <c r="R17" s="106"/>
      <c r="S17" s="101"/>
      <c r="T17" s="114"/>
      <c r="U17" s="14" t="s">
        <v>4</v>
      </c>
      <c r="V17" s="19" t="s">
        <v>69</v>
      </c>
      <c r="W17" s="100"/>
      <c r="X17" s="229">
        <v>45</v>
      </c>
      <c r="Y17" s="100"/>
      <c r="Z17" s="229"/>
      <c r="AA17" s="100">
        <v>15</v>
      </c>
      <c r="AB17" s="229">
        <v>15</v>
      </c>
      <c r="AC17" s="101"/>
      <c r="AD17" s="230"/>
      <c r="AE17" s="98">
        <v>15</v>
      </c>
      <c r="AF17" s="98">
        <v>15</v>
      </c>
      <c r="AG17" s="105">
        <v>15</v>
      </c>
      <c r="AH17" s="114"/>
      <c r="AI17" s="98"/>
      <c r="AJ17" s="106">
        <v>20</v>
      </c>
      <c r="AK17" s="98"/>
      <c r="AL17" s="106"/>
      <c r="AM17" s="100">
        <v>15</v>
      </c>
      <c r="AN17" s="106">
        <v>15</v>
      </c>
      <c r="AO17" s="98"/>
      <c r="AP17" s="106"/>
      <c r="AQ17" s="98">
        <v>15</v>
      </c>
      <c r="AR17" s="98">
        <v>15</v>
      </c>
      <c r="AS17" s="100">
        <v>15</v>
      </c>
      <c r="AT17" s="114"/>
      <c r="AU17" s="208">
        <v>10</v>
      </c>
      <c r="AV17" s="106">
        <v>15</v>
      </c>
      <c r="AW17" s="98"/>
      <c r="AX17" s="106"/>
      <c r="AY17" s="98">
        <v>10</v>
      </c>
      <c r="AZ17" s="106">
        <v>10</v>
      </c>
      <c r="BA17" s="98"/>
      <c r="BB17" s="106">
        <v>10</v>
      </c>
      <c r="BC17" s="100"/>
      <c r="BD17" s="246"/>
    </row>
    <row r="18" spans="1:56" s="5" customFormat="1" ht="14.1" customHeight="1" x14ac:dyDescent="0.2">
      <c r="A18" s="14" t="s">
        <v>3</v>
      </c>
      <c r="B18" s="19" t="s">
        <v>66</v>
      </c>
      <c r="C18" s="125">
        <f>SUM(E18:AX18)</f>
        <v>110</v>
      </c>
      <c r="D18" s="126">
        <f>C18/C21</f>
        <v>0.19642857142857142</v>
      </c>
      <c r="E18" s="106"/>
      <c r="F18" s="107"/>
      <c r="G18" s="103"/>
      <c r="H18" s="114"/>
      <c r="I18" s="232"/>
      <c r="J18" s="98"/>
      <c r="K18" s="229"/>
      <c r="L18" s="98"/>
      <c r="M18" s="229"/>
      <c r="N18" s="98"/>
      <c r="O18" s="229"/>
      <c r="P18" s="98"/>
      <c r="Q18" s="106"/>
      <c r="R18" s="106"/>
      <c r="S18" s="101"/>
      <c r="T18" s="114"/>
      <c r="U18" s="14" t="s">
        <v>3</v>
      </c>
      <c r="V18" s="19" t="s">
        <v>66</v>
      </c>
      <c r="W18" s="100"/>
      <c r="X18" s="229"/>
      <c r="Y18" s="100"/>
      <c r="Z18" s="229"/>
      <c r="AA18" s="100"/>
      <c r="AB18" s="229">
        <v>15</v>
      </c>
      <c r="AC18" s="101"/>
      <c r="AD18" s="103"/>
      <c r="AE18" s="98"/>
      <c r="AF18" s="98">
        <v>20</v>
      </c>
      <c r="AG18" s="105"/>
      <c r="AH18" s="114"/>
      <c r="AI18" s="98"/>
      <c r="AJ18" s="106">
        <v>20</v>
      </c>
      <c r="AK18" s="98"/>
      <c r="AL18" s="106"/>
      <c r="AM18" s="100">
        <v>20</v>
      </c>
      <c r="AN18" s="106"/>
      <c r="AO18" s="98"/>
      <c r="AP18" s="106"/>
      <c r="AQ18" s="98"/>
      <c r="AR18" s="98">
        <v>15</v>
      </c>
      <c r="AS18" s="100"/>
      <c r="AT18" s="114"/>
      <c r="AU18" s="107">
        <v>20</v>
      </c>
      <c r="AV18" s="106"/>
      <c r="AW18" s="98"/>
      <c r="AX18" s="106"/>
      <c r="AY18" s="98">
        <v>20</v>
      </c>
      <c r="AZ18" s="106"/>
      <c r="BA18" s="98"/>
      <c r="BB18" s="106"/>
      <c r="BC18" s="100"/>
      <c r="BD18" s="106"/>
    </row>
    <row r="19" spans="1:56" s="5" customFormat="1" ht="14.1" customHeight="1" x14ac:dyDescent="0.2">
      <c r="A19" s="14" t="s">
        <v>2</v>
      </c>
      <c r="B19" s="20" t="s">
        <v>84</v>
      </c>
      <c r="C19" s="125">
        <f>SUM(E19:AX19)</f>
        <v>100</v>
      </c>
      <c r="D19" s="126">
        <f>C19/C21</f>
        <v>0.17857142857142858</v>
      </c>
      <c r="E19" s="106"/>
      <c r="F19" s="107"/>
      <c r="G19" s="103"/>
      <c r="H19" s="114"/>
      <c r="I19" s="232"/>
      <c r="J19" s="98"/>
      <c r="K19" s="229"/>
      <c r="L19" s="98"/>
      <c r="M19" s="229"/>
      <c r="N19" s="98"/>
      <c r="O19" s="229"/>
      <c r="P19" s="98"/>
      <c r="Q19" s="106"/>
      <c r="R19" s="106"/>
      <c r="S19" s="98"/>
      <c r="T19" s="114"/>
      <c r="U19" s="14" t="s">
        <v>2</v>
      </c>
      <c r="V19" s="20" t="s">
        <v>84</v>
      </c>
      <c r="W19" s="100"/>
      <c r="X19" s="229"/>
      <c r="Y19" s="100"/>
      <c r="Z19" s="229"/>
      <c r="AA19" s="100"/>
      <c r="AB19" s="229">
        <v>20</v>
      </c>
      <c r="AC19" s="101"/>
      <c r="AD19" s="103"/>
      <c r="AE19" s="98"/>
      <c r="AF19" s="98">
        <v>15</v>
      </c>
      <c r="AG19" s="105">
        <v>15</v>
      </c>
      <c r="AH19" s="114"/>
      <c r="AI19" s="98"/>
      <c r="AJ19" s="106"/>
      <c r="AK19" s="98"/>
      <c r="AL19" s="106"/>
      <c r="AM19" s="98"/>
      <c r="AN19" s="106">
        <v>20</v>
      </c>
      <c r="AO19" s="98"/>
      <c r="AP19" s="106"/>
      <c r="AQ19" s="98"/>
      <c r="AR19" s="98">
        <v>15</v>
      </c>
      <c r="AS19" s="100">
        <v>15</v>
      </c>
      <c r="AT19" s="114"/>
      <c r="AU19" s="107"/>
      <c r="AV19" s="106"/>
      <c r="AW19" s="98"/>
      <c r="AX19" s="106"/>
      <c r="AY19" s="98"/>
      <c r="AZ19" s="106">
        <v>15</v>
      </c>
      <c r="BA19" s="98"/>
      <c r="BB19" s="106">
        <v>15</v>
      </c>
      <c r="BC19" s="100"/>
      <c r="BD19" s="106"/>
    </row>
    <row r="20" spans="1:56" s="5" customFormat="1" ht="14.1" customHeight="1" x14ac:dyDescent="0.2">
      <c r="A20" s="14" t="s">
        <v>1</v>
      </c>
      <c r="B20" s="19" t="s">
        <v>7</v>
      </c>
      <c r="C20" s="125">
        <f>SUM(E20:AX20)</f>
        <v>110</v>
      </c>
      <c r="D20" s="126">
        <f>C20/C21</f>
        <v>0.19642857142857142</v>
      </c>
      <c r="E20" s="106"/>
      <c r="F20" s="107"/>
      <c r="G20" s="103"/>
      <c r="H20" s="114"/>
      <c r="I20" s="232"/>
      <c r="J20" s="98"/>
      <c r="K20" s="229"/>
      <c r="L20" s="98"/>
      <c r="M20" s="229"/>
      <c r="N20" s="98"/>
      <c r="O20" s="229"/>
      <c r="P20" s="98"/>
      <c r="Q20" s="106"/>
      <c r="R20" s="106"/>
      <c r="S20" s="98"/>
      <c r="T20" s="114"/>
      <c r="U20" s="14" t="s">
        <v>1</v>
      </c>
      <c r="V20" s="19" t="s">
        <v>7</v>
      </c>
      <c r="W20" s="100"/>
      <c r="X20" s="229"/>
      <c r="Y20" s="100"/>
      <c r="Z20" s="229"/>
      <c r="AA20" s="100">
        <v>15</v>
      </c>
      <c r="AB20" s="229"/>
      <c r="AC20" s="101"/>
      <c r="AD20" s="104"/>
      <c r="AE20" s="98">
        <v>20</v>
      </c>
      <c r="AF20" s="98"/>
      <c r="AG20" s="105"/>
      <c r="AH20" s="114"/>
      <c r="AI20" s="98"/>
      <c r="AJ20" s="106">
        <v>25</v>
      </c>
      <c r="AK20" s="98"/>
      <c r="AL20" s="106"/>
      <c r="AM20" s="98"/>
      <c r="AN20" s="106"/>
      <c r="AO20" s="98"/>
      <c r="AP20" s="106"/>
      <c r="AQ20" s="98">
        <v>25</v>
      </c>
      <c r="AR20" s="98"/>
      <c r="AS20" s="100"/>
      <c r="AT20" s="114"/>
      <c r="AU20" s="75"/>
      <c r="AV20" s="106">
        <v>25</v>
      </c>
      <c r="AW20" s="98"/>
      <c r="AX20" s="106"/>
      <c r="AY20" s="98"/>
      <c r="AZ20" s="106"/>
      <c r="BA20" s="98"/>
      <c r="BB20" s="106"/>
      <c r="BC20" s="100"/>
      <c r="BD20" s="254"/>
    </row>
    <row r="21" spans="1:56" s="11" customFormat="1" ht="28.5" customHeight="1" x14ac:dyDescent="0.2">
      <c r="A21" s="348" t="s">
        <v>57</v>
      </c>
      <c r="B21" s="287"/>
      <c r="C21" s="127">
        <f>SUM(C17:C20)</f>
        <v>560</v>
      </c>
      <c r="D21" s="128">
        <f>C$21/C$30</f>
        <v>0.14137843978793235</v>
      </c>
      <c r="E21" s="234">
        <f t="shared" ref="E21:AT21" si="6">SUM(E17:E20)</f>
        <v>0</v>
      </c>
      <c r="F21" s="235">
        <f t="shared" si="6"/>
        <v>0</v>
      </c>
      <c r="G21" s="236">
        <f t="shared" si="6"/>
        <v>0</v>
      </c>
      <c r="H21" s="115">
        <f t="shared" si="6"/>
        <v>0</v>
      </c>
      <c r="I21" s="237">
        <f t="shared" si="6"/>
        <v>0</v>
      </c>
      <c r="J21" s="238">
        <f t="shared" si="6"/>
        <v>0</v>
      </c>
      <c r="K21" s="234">
        <f t="shared" si="6"/>
        <v>0</v>
      </c>
      <c r="L21" s="238">
        <f t="shared" si="6"/>
        <v>0</v>
      </c>
      <c r="M21" s="234">
        <f t="shared" si="6"/>
        <v>0</v>
      </c>
      <c r="N21" s="238">
        <f t="shared" si="6"/>
        <v>0</v>
      </c>
      <c r="O21" s="234">
        <f t="shared" si="6"/>
        <v>0</v>
      </c>
      <c r="P21" s="238">
        <f t="shared" si="6"/>
        <v>0</v>
      </c>
      <c r="Q21" s="234">
        <f t="shared" si="6"/>
        <v>0</v>
      </c>
      <c r="R21" s="234">
        <f t="shared" si="6"/>
        <v>0</v>
      </c>
      <c r="S21" s="238">
        <f t="shared" si="6"/>
        <v>0</v>
      </c>
      <c r="T21" s="115">
        <f t="shared" si="6"/>
        <v>0</v>
      </c>
      <c r="U21" s="348" t="s">
        <v>57</v>
      </c>
      <c r="V21" s="287"/>
      <c r="W21" s="108">
        <f t="shared" si="6"/>
        <v>0</v>
      </c>
      <c r="X21" s="234">
        <f t="shared" si="6"/>
        <v>45</v>
      </c>
      <c r="Y21" s="108">
        <f t="shared" si="6"/>
        <v>0</v>
      </c>
      <c r="Z21" s="234">
        <f t="shared" si="6"/>
        <v>0</v>
      </c>
      <c r="AA21" s="108">
        <f t="shared" si="6"/>
        <v>30</v>
      </c>
      <c r="AB21" s="234">
        <f t="shared" si="6"/>
        <v>50</v>
      </c>
      <c r="AC21" s="239">
        <f t="shared" si="6"/>
        <v>0</v>
      </c>
      <c r="AD21" s="236">
        <f t="shared" si="6"/>
        <v>0</v>
      </c>
      <c r="AE21" s="238">
        <f t="shared" ref="AE21" si="7">SUM(AE17:AE20)</f>
        <v>35</v>
      </c>
      <c r="AF21" s="238">
        <f t="shared" si="6"/>
        <v>50</v>
      </c>
      <c r="AG21" s="235">
        <f t="shared" si="6"/>
        <v>30</v>
      </c>
      <c r="AH21" s="115">
        <f t="shared" si="6"/>
        <v>0</v>
      </c>
      <c r="AI21" s="238">
        <f t="shared" si="6"/>
        <v>0</v>
      </c>
      <c r="AJ21" s="234">
        <f t="shared" si="6"/>
        <v>65</v>
      </c>
      <c r="AK21" s="238">
        <f t="shared" si="6"/>
        <v>0</v>
      </c>
      <c r="AL21" s="234">
        <f t="shared" si="6"/>
        <v>0</v>
      </c>
      <c r="AM21" s="238">
        <f t="shared" si="6"/>
        <v>35</v>
      </c>
      <c r="AN21" s="234">
        <f t="shared" si="6"/>
        <v>35</v>
      </c>
      <c r="AO21" s="238">
        <f t="shared" si="6"/>
        <v>0</v>
      </c>
      <c r="AP21" s="234">
        <f t="shared" si="6"/>
        <v>0</v>
      </c>
      <c r="AQ21" s="238">
        <f t="shared" ref="AQ21" si="8">SUM(AQ17:AQ20)</f>
        <v>40</v>
      </c>
      <c r="AR21" s="238">
        <f t="shared" si="6"/>
        <v>45</v>
      </c>
      <c r="AS21" s="108">
        <f t="shared" si="6"/>
        <v>30</v>
      </c>
      <c r="AT21" s="115">
        <f t="shared" si="6"/>
        <v>0</v>
      </c>
      <c r="AU21" s="108">
        <f t="shared" ref="AU21:AW21" si="9">SUM(AU17:AU20)</f>
        <v>30</v>
      </c>
      <c r="AV21" s="234">
        <f t="shared" si="9"/>
        <v>40</v>
      </c>
      <c r="AW21" s="238">
        <f t="shared" si="9"/>
        <v>0</v>
      </c>
      <c r="AX21" s="234"/>
      <c r="AY21" s="238">
        <f t="shared" ref="AY21:BD21" si="10">SUM(AY17:AY20)</f>
        <v>30</v>
      </c>
      <c r="AZ21" s="234">
        <f t="shared" si="10"/>
        <v>25</v>
      </c>
      <c r="BA21" s="238">
        <f t="shared" si="10"/>
        <v>0</v>
      </c>
      <c r="BB21" s="234">
        <f t="shared" si="10"/>
        <v>25</v>
      </c>
      <c r="BC21" s="108">
        <f t="shared" si="10"/>
        <v>0</v>
      </c>
      <c r="BD21" s="234">
        <f t="shared" si="10"/>
        <v>0</v>
      </c>
    </row>
    <row r="22" spans="1:56" ht="14.1" customHeight="1" x14ac:dyDescent="0.2">
      <c r="A22" s="14" t="s">
        <v>4</v>
      </c>
      <c r="B22" s="12" t="s">
        <v>61</v>
      </c>
      <c r="C22" s="125">
        <f>SUM(E22:AX22)</f>
        <v>160</v>
      </c>
      <c r="D22" s="126">
        <f>C22/C26</f>
        <v>0.59259259259259256</v>
      </c>
      <c r="E22" s="240"/>
      <c r="F22" s="208"/>
      <c r="G22" s="230"/>
      <c r="H22" s="116"/>
      <c r="I22" s="227"/>
      <c r="J22" s="98"/>
      <c r="K22" s="229"/>
      <c r="L22" s="98"/>
      <c r="M22" s="229"/>
      <c r="N22" s="98"/>
      <c r="O22" s="229"/>
      <c r="P22" s="98"/>
      <c r="Q22" s="106"/>
      <c r="R22" s="106"/>
      <c r="S22" s="98"/>
      <c r="T22" s="114"/>
      <c r="U22" s="14" t="s">
        <v>4</v>
      </c>
      <c r="V22" s="12" t="s">
        <v>61</v>
      </c>
      <c r="W22" s="100"/>
      <c r="X22" s="229"/>
      <c r="Y22" s="100"/>
      <c r="Z22" s="229"/>
      <c r="AA22" s="100"/>
      <c r="AB22" s="229"/>
      <c r="AC22" s="245"/>
      <c r="AD22" s="246"/>
      <c r="AE22" s="98"/>
      <c r="AF22" s="98"/>
      <c r="AG22" s="208">
        <v>60</v>
      </c>
      <c r="AH22" s="116"/>
      <c r="AI22" s="98"/>
      <c r="AJ22" s="106"/>
      <c r="AK22" s="98"/>
      <c r="AL22" s="106"/>
      <c r="AM22" s="98"/>
      <c r="AN22" s="106">
        <v>40</v>
      </c>
      <c r="AO22" s="98"/>
      <c r="AP22" s="106"/>
      <c r="AQ22" s="98"/>
      <c r="AR22" s="98"/>
      <c r="AS22" s="100">
        <v>60</v>
      </c>
      <c r="AT22" s="114"/>
      <c r="AU22" s="208"/>
      <c r="AV22" s="106"/>
      <c r="AW22" s="98"/>
      <c r="AX22" s="106"/>
      <c r="AY22" s="98"/>
      <c r="AZ22" s="106"/>
      <c r="BA22" s="98"/>
      <c r="BB22" s="106"/>
      <c r="BC22" s="100"/>
      <c r="BD22" s="246"/>
    </row>
    <row r="23" spans="1:56" ht="14.1" customHeight="1" x14ac:dyDescent="0.2">
      <c r="A23" s="14" t="s">
        <v>3</v>
      </c>
      <c r="B23" s="18" t="s">
        <v>47</v>
      </c>
      <c r="C23" s="125">
        <f>SUM(E23:AX23)</f>
        <v>110</v>
      </c>
      <c r="D23" s="126">
        <f>C23/C26</f>
        <v>0.40740740740740738</v>
      </c>
      <c r="E23" s="240"/>
      <c r="F23" s="241"/>
      <c r="G23" s="242"/>
      <c r="H23" s="243"/>
      <c r="I23" s="244"/>
      <c r="J23" s="98"/>
      <c r="K23" s="229"/>
      <c r="L23" s="98"/>
      <c r="M23" s="229"/>
      <c r="N23" s="98"/>
      <c r="O23" s="229"/>
      <c r="P23" s="98"/>
      <c r="Q23" s="106"/>
      <c r="R23" s="106"/>
      <c r="S23" s="98"/>
      <c r="T23" s="114"/>
      <c r="U23" s="14" t="s">
        <v>3</v>
      </c>
      <c r="V23" s="18" t="s">
        <v>47</v>
      </c>
      <c r="W23" s="100"/>
      <c r="X23" s="229">
        <v>15</v>
      </c>
      <c r="Y23" s="100"/>
      <c r="Z23" s="229"/>
      <c r="AA23" s="100"/>
      <c r="AB23" s="229">
        <v>25</v>
      </c>
      <c r="AC23" s="101"/>
      <c r="AD23" s="104"/>
      <c r="AE23" s="98"/>
      <c r="AF23" s="98"/>
      <c r="AG23" s="105"/>
      <c r="AH23" s="114"/>
      <c r="AI23" s="98"/>
      <c r="AJ23" s="106">
        <v>20</v>
      </c>
      <c r="AK23" s="98"/>
      <c r="AL23" s="106"/>
      <c r="AM23" s="98"/>
      <c r="AN23" s="106"/>
      <c r="AO23" s="98"/>
      <c r="AP23" s="106"/>
      <c r="AQ23" s="98"/>
      <c r="AR23" s="98">
        <v>20</v>
      </c>
      <c r="AS23" s="100"/>
      <c r="AT23" s="114"/>
      <c r="AU23" s="107"/>
      <c r="AV23" s="106">
        <v>30</v>
      </c>
      <c r="AW23" s="98"/>
      <c r="AX23" s="106"/>
      <c r="AY23" s="98"/>
      <c r="AZ23" s="106"/>
      <c r="BA23" s="98"/>
      <c r="BB23" s="106"/>
      <c r="BC23" s="100"/>
      <c r="BD23" s="106"/>
    </row>
    <row r="24" spans="1:56" s="10" customFormat="1" ht="14.1" customHeight="1" x14ac:dyDescent="0.2">
      <c r="A24" s="14" t="s">
        <v>2</v>
      </c>
      <c r="B24" s="18" t="s">
        <v>70</v>
      </c>
      <c r="C24" s="125">
        <f>SUM(E24:AX24)</f>
        <v>0</v>
      </c>
      <c r="D24" s="126">
        <f>C24/C26</f>
        <v>0</v>
      </c>
      <c r="E24" s="106"/>
      <c r="F24" s="107"/>
      <c r="G24" s="103"/>
      <c r="H24" s="114"/>
      <c r="I24" s="232"/>
      <c r="J24" s="98"/>
      <c r="K24" s="229"/>
      <c r="L24" s="98"/>
      <c r="M24" s="229"/>
      <c r="N24" s="98"/>
      <c r="O24" s="229"/>
      <c r="P24" s="98"/>
      <c r="Q24" s="106"/>
      <c r="R24" s="106"/>
      <c r="S24" s="98"/>
      <c r="T24" s="114"/>
      <c r="U24" s="14" t="s">
        <v>2</v>
      </c>
      <c r="V24" s="18" t="s">
        <v>70</v>
      </c>
      <c r="W24" s="100"/>
      <c r="X24" s="106"/>
      <c r="Y24" s="100"/>
      <c r="Z24" s="106"/>
      <c r="AA24" s="100"/>
      <c r="AB24" s="106"/>
      <c r="AC24" s="101"/>
      <c r="AD24" s="104"/>
      <c r="AE24" s="98"/>
      <c r="AF24" s="98"/>
      <c r="AG24" s="105"/>
      <c r="AH24" s="114"/>
      <c r="AI24" s="98"/>
      <c r="AJ24" s="106"/>
      <c r="AK24" s="98"/>
      <c r="AL24" s="106"/>
      <c r="AM24" s="98"/>
      <c r="AN24" s="106"/>
      <c r="AO24" s="98"/>
      <c r="AP24" s="106"/>
      <c r="AQ24" s="98"/>
      <c r="AR24" s="98"/>
      <c r="AS24" s="100"/>
      <c r="AT24" s="114"/>
      <c r="AU24" s="107"/>
      <c r="AV24" s="106"/>
      <c r="AW24" s="98"/>
      <c r="AX24" s="106"/>
      <c r="AY24" s="98"/>
      <c r="AZ24" s="106"/>
      <c r="BA24" s="98"/>
      <c r="BB24" s="106"/>
      <c r="BC24" s="100"/>
      <c r="BD24" s="106"/>
    </row>
    <row r="25" spans="1:56" s="15" customFormat="1" ht="14.1" customHeight="1" x14ac:dyDescent="0.2">
      <c r="A25" s="14" t="s">
        <v>1</v>
      </c>
      <c r="B25" s="16" t="s">
        <v>14</v>
      </c>
      <c r="C25" s="125">
        <f>SUM(E25:AX25)</f>
        <v>0</v>
      </c>
      <c r="D25" s="126">
        <f>C25/C26</f>
        <v>0</v>
      </c>
      <c r="E25" s="106"/>
      <c r="F25" s="107"/>
      <c r="G25" s="103"/>
      <c r="H25" s="114"/>
      <c r="I25" s="232"/>
      <c r="J25" s="98"/>
      <c r="K25" s="229"/>
      <c r="L25" s="98"/>
      <c r="M25" s="229"/>
      <c r="N25" s="98"/>
      <c r="O25" s="229"/>
      <c r="P25" s="98"/>
      <c r="Q25" s="106"/>
      <c r="R25" s="106"/>
      <c r="S25" s="98"/>
      <c r="T25" s="114"/>
      <c r="U25" s="14" t="s">
        <v>1</v>
      </c>
      <c r="V25" s="16" t="s">
        <v>14</v>
      </c>
      <c r="W25" s="100"/>
      <c r="X25" s="229"/>
      <c r="Y25" s="100"/>
      <c r="Z25" s="229"/>
      <c r="AA25" s="100"/>
      <c r="AB25" s="229"/>
      <c r="AC25" s="101"/>
      <c r="AD25" s="104"/>
      <c r="AE25" s="98"/>
      <c r="AF25" s="98"/>
      <c r="AG25" s="105"/>
      <c r="AH25" s="114"/>
      <c r="AI25" s="98"/>
      <c r="AJ25" s="106"/>
      <c r="AK25" s="98"/>
      <c r="AL25" s="106"/>
      <c r="AM25" s="98"/>
      <c r="AN25" s="106"/>
      <c r="AO25" s="98"/>
      <c r="AP25" s="106"/>
      <c r="AQ25" s="98"/>
      <c r="AR25" s="98"/>
      <c r="AS25" s="100"/>
      <c r="AT25" s="114"/>
      <c r="AU25" s="75"/>
      <c r="AV25" s="106"/>
      <c r="AW25" s="98"/>
      <c r="AX25" s="106"/>
      <c r="AY25" s="98"/>
      <c r="AZ25" s="106">
        <v>90</v>
      </c>
      <c r="BA25" s="98"/>
      <c r="BB25" s="106">
        <v>90</v>
      </c>
      <c r="BC25" s="100"/>
      <c r="BD25" s="254"/>
    </row>
    <row r="26" spans="1:56" s="11" customFormat="1" ht="24.75" customHeight="1" x14ac:dyDescent="0.2">
      <c r="A26" s="349" t="s">
        <v>5</v>
      </c>
      <c r="B26" s="350"/>
      <c r="C26" s="127">
        <f>SUM(C22:C25)</f>
        <v>270</v>
      </c>
      <c r="D26" s="128">
        <f>C$26/C$30</f>
        <v>6.8164604897753098E-2</v>
      </c>
      <c r="E26" s="234">
        <f t="shared" ref="E26:S26" si="11">SUM(E22:E25)</f>
        <v>0</v>
      </c>
      <c r="F26" s="235">
        <f t="shared" si="11"/>
        <v>0</v>
      </c>
      <c r="G26" s="236">
        <f t="shared" si="11"/>
        <v>0</v>
      </c>
      <c r="H26" s="115">
        <f t="shared" si="11"/>
        <v>0</v>
      </c>
      <c r="I26" s="237">
        <f t="shared" si="11"/>
        <v>0</v>
      </c>
      <c r="J26" s="238">
        <f t="shared" si="11"/>
        <v>0</v>
      </c>
      <c r="K26" s="234">
        <f t="shared" si="11"/>
        <v>0</v>
      </c>
      <c r="L26" s="238">
        <f t="shared" si="11"/>
        <v>0</v>
      </c>
      <c r="M26" s="234">
        <f t="shared" si="11"/>
        <v>0</v>
      </c>
      <c r="N26" s="238">
        <f t="shared" si="11"/>
        <v>0</v>
      </c>
      <c r="O26" s="234">
        <f t="shared" si="11"/>
        <v>0</v>
      </c>
      <c r="P26" s="238">
        <f t="shared" si="11"/>
        <v>0</v>
      </c>
      <c r="Q26" s="234">
        <f t="shared" si="11"/>
        <v>0</v>
      </c>
      <c r="R26" s="234">
        <f t="shared" si="11"/>
        <v>0</v>
      </c>
      <c r="S26" s="238">
        <f t="shared" si="11"/>
        <v>0</v>
      </c>
      <c r="T26" s="115">
        <f>SUM(T23:T25)</f>
        <v>0</v>
      </c>
      <c r="U26" s="349" t="s">
        <v>5</v>
      </c>
      <c r="V26" s="350"/>
      <c r="W26" s="108">
        <f t="shared" ref="W26:AT26" si="12">SUM(W22:W25)</f>
        <v>0</v>
      </c>
      <c r="X26" s="234">
        <f t="shared" si="12"/>
        <v>15</v>
      </c>
      <c r="Y26" s="108">
        <f t="shared" si="12"/>
        <v>0</v>
      </c>
      <c r="Z26" s="234">
        <f t="shared" si="12"/>
        <v>0</v>
      </c>
      <c r="AA26" s="108">
        <f t="shared" si="12"/>
        <v>0</v>
      </c>
      <c r="AB26" s="234">
        <f t="shared" si="12"/>
        <v>25</v>
      </c>
      <c r="AC26" s="239">
        <f t="shared" si="12"/>
        <v>0</v>
      </c>
      <c r="AD26" s="236">
        <f t="shared" si="12"/>
        <v>0</v>
      </c>
      <c r="AE26" s="238">
        <f t="shared" ref="AE26" si="13">SUM(AE22:AE25)</f>
        <v>0</v>
      </c>
      <c r="AF26" s="238">
        <f t="shared" si="12"/>
        <v>0</v>
      </c>
      <c r="AG26" s="235">
        <f t="shared" si="12"/>
        <v>60</v>
      </c>
      <c r="AH26" s="115">
        <f t="shared" si="12"/>
        <v>0</v>
      </c>
      <c r="AI26" s="238">
        <f t="shared" si="12"/>
        <v>0</v>
      </c>
      <c r="AJ26" s="234">
        <f t="shared" si="12"/>
        <v>20</v>
      </c>
      <c r="AK26" s="238">
        <f t="shared" si="12"/>
        <v>0</v>
      </c>
      <c r="AL26" s="234">
        <f t="shared" si="12"/>
        <v>0</v>
      </c>
      <c r="AM26" s="238">
        <f t="shared" si="12"/>
        <v>0</v>
      </c>
      <c r="AN26" s="234">
        <f t="shared" si="12"/>
        <v>40</v>
      </c>
      <c r="AO26" s="238">
        <f t="shared" si="12"/>
        <v>0</v>
      </c>
      <c r="AP26" s="234">
        <f t="shared" si="12"/>
        <v>0</v>
      </c>
      <c r="AQ26" s="238">
        <f t="shared" ref="AQ26" si="14">SUM(AQ22:AQ25)</f>
        <v>0</v>
      </c>
      <c r="AR26" s="238">
        <f t="shared" si="12"/>
        <v>20</v>
      </c>
      <c r="AS26" s="108">
        <f t="shared" si="12"/>
        <v>60</v>
      </c>
      <c r="AT26" s="115">
        <f t="shared" si="12"/>
        <v>0</v>
      </c>
      <c r="AU26" s="108">
        <f t="shared" ref="AU26:AX26" si="15">SUM(AU22:AU25)</f>
        <v>0</v>
      </c>
      <c r="AV26" s="234">
        <f t="shared" si="15"/>
        <v>30</v>
      </c>
      <c r="AW26" s="238">
        <f t="shared" si="15"/>
        <v>0</v>
      </c>
      <c r="AX26" s="234">
        <f t="shared" si="15"/>
        <v>0</v>
      </c>
      <c r="AY26" s="238">
        <f t="shared" ref="AY26:BD26" si="16">SUM(AY22:AY25)</f>
        <v>0</v>
      </c>
      <c r="AZ26" s="234">
        <f t="shared" si="16"/>
        <v>90</v>
      </c>
      <c r="BA26" s="238">
        <f t="shared" si="16"/>
        <v>0</v>
      </c>
      <c r="BB26" s="234">
        <f t="shared" si="16"/>
        <v>90</v>
      </c>
      <c r="BC26" s="108">
        <f t="shared" si="16"/>
        <v>0</v>
      </c>
      <c r="BD26" s="234">
        <f t="shared" si="16"/>
        <v>0</v>
      </c>
    </row>
    <row r="27" spans="1:56" ht="14.1" customHeight="1" x14ac:dyDescent="0.2">
      <c r="A27" s="14" t="s">
        <v>4</v>
      </c>
      <c r="B27" s="12" t="s">
        <v>68</v>
      </c>
      <c r="C27" s="153">
        <f>SUM(E27:AX27)</f>
        <v>60</v>
      </c>
      <c r="D27" s="128">
        <f>C27/C30</f>
        <v>1.5147689977278465E-2</v>
      </c>
      <c r="E27" s="98">
        <v>60</v>
      </c>
      <c r="F27" s="107"/>
      <c r="G27" s="101"/>
      <c r="H27" s="116"/>
      <c r="I27" s="227"/>
      <c r="J27" s="98"/>
      <c r="K27" s="229"/>
      <c r="L27" s="98"/>
      <c r="M27" s="229"/>
      <c r="N27" s="98"/>
      <c r="O27" s="229"/>
      <c r="P27" s="98"/>
      <c r="Q27" s="106"/>
      <c r="R27" s="106"/>
      <c r="S27" s="98"/>
      <c r="T27" s="114"/>
      <c r="U27" s="14" t="s">
        <v>4</v>
      </c>
      <c r="V27" s="12" t="s">
        <v>68</v>
      </c>
      <c r="W27" s="100"/>
      <c r="X27" s="229"/>
      <c r="Y27" s="100"/>
      <c r="Z27" s="229"/>
      <c r="AA27" s="100"/>
      <c r="AB27" s="229"/>
      <c r="AC27" s="101"/>
      <c r="AD27" s="104"/>
      <c r="AE27" s="98"/>
      <c r="AF27" s="98"/>
      <c r="AG27" s="105"/>
      <c r="AH27" s="114"/>
      <c r="AI27" s="98"/>
      <c r="AJ27" s="106"/>
      <c r="AK27" s="98"/>
      <c r="AL27" s="106"/>
      <c r="AM27" s="98"/>
      <c r="AN27" s="106"/>
      <c r="AO27" s="98"/>
      <c r="AP27" s="106"/>
      <c r="AQ27" s="98"/>
      <c r="AR27" s="98"/>
      <c r="AS27" s="100"/>
      <c r="AT27" s="114"/>
      <c r="AU27" s="208"/>
      <c r="AV27" s="106"/>
      <c r="AW27" s="98"/>
      <c r="AX27" s="106"/>
      <c r="AY27" s="98"/>
      <c r="AZ27" s="106">
        <v>10</v>
      </c>
      <c r="BA27" s="98"/>
      <c r="BB27" s="106">
        <v>10</v>
      </c>
      <c r="BC27" s="100"/>
      <c r="BD27" s="106"/>
    </row>
    <row r="28" spans="1:56" s="2" customFormat="1" ht="14.1" customHeight="1" x14ac:dyDescent="0.2">
      <c r="A28" s="14" t="s">
        <v>3</v>
      </c>
      <c r="B28" s="12" t="s">
        <v>76</v>
      </c>
      <c r="C28" s="153">
        <f>SUM(E28:AX28)</f>
        <v>120</v>
      </c>
      <c r="D28" s="128">
        <f>C28/C30</f>
        <v>3.0295379954556931E-2</v>
      </c>
      <c r="E28" s="101"/>
      <c r="F28" s="107"/>
      <c r="G28" s="101">
        <v>120</v>
      </c>
      <c r="H28" s="114"/>
      <c r="I28" s="232"/>
      <c r="J28" s="101"/>
      <c r="K28" s="104"/>
      <c r="L28" s="101"/>
      <c r="M28" s="104"/>
      <c r="N28" s="101"/>
      <c r="O28" s="104"/>
      <c r="P28" s="101"/>
      <c r="Q28" s="103"/>
      <c r="R28" s="103"/>
      <c r="S28" s="98"/>
      <c r="T28" s="114"/>
      <c r="U28" s="14" t="s">
        <v>3</v>
      </c>
      <c r="V28" s="12" t="s">
        <v>76</v>
      </c>
      <c r="W28" s="100"/>
      <c r="X28" s="229"/>
      <c r="Y28" s="100"/>
      <c r="Z28" s="229"/>
      <c r="AA28" s="100"/>
      <c r="AB28" s="229"/>
      <c r="AC28" s="101"/>
      <c r="AD28" s="104"/>
      <c r="AE28" s="247"/>
      <c r="AF28" s="247"/>
      <c r="AG28" s="105"/>
      <c r="AH28" s="114"/>
      <c r="AI28" s="98"/>
      <c r="AJ28" s="106"/>
      <c r="AK28" s="98"/>
      <c r="AL28" s="106"/>
      <c r="AM28" s="98"/>
      <c r="AN28" s="106"/>
      <c r="AO28" s="98"/>
      <c r="AP28" s="106"/>
      <c r="AQ28" s="98"/>
      <c r="AR28" s="98"/>
      <c r="AS28" s="100"/>
      <c r="AT28" s="114"/>
      <c r="AU28" s="107"/>
      <c r="AV28" s="106"/>
      <c r="AW28" s="98"/>
      <c r="AX28" s="106"/>
      <c r="AY28" s="98"/>
      <c r="AZ28" s="106"/>
      <c r="BA28" s="98"/>
      <c r="BB28" s="106"/>
      <c r="BC28" s="100"/>
      <c r="BD28" s="106"/>
    </row>
    <row r="29" spans="1:56" s="2" customFormat="1" ht="14.1" customHeight="1" x14ac:dyDescent="0.2">
      <c r="A29" s="14" t="s">
        <v>2</v>
      </c>
      <c r="B29" s="12" t="s">
        <v>125</v>
      </c>
      <c r="C29" s="153">
        <f>SUM(E29:AX29)</f>
        <v>720</v>
      </c>
      <c r="D29" s="128">
        <f>C29/C30</f>
        <v>0.18177227972734158</v>
      </c>
      <c r="E29" s="248"/>
      <c r="F29" s="249"/>
      <c r="G29" s="249"/>
      <c r="H29" s="117">
        <v>120</v>
      </c>
      <c r="I29" s="250"/>
      <c r="J29" s="75">
        <v>120</v>
      </c>
      <c r="K29" s="248"/>
      <c r="L29" s="75">
        <v>120</v>
      </c>
      <c r="M29" s="248"/>
      <c r="N29" s="249">
        <v>120</v>
      </c>
      <c r="O29" s="248"/>
      <c r="P29" s="249">
        <v>120</v>
      </c>
      <c r="Q29" s="104"/>
      <c r="R29" s="248">
        <v>120</v>
      </c>
      <c r="S29" s="101"/>
      <c r="T29" s="117"/>
      <c r="U29" s="14" t="s">
        <v>2</v>
      </c>
      <c r="V29" s="12" t="s">
        <v>77</v>
      </c>
      <c r="W29" s="55"/>
      <c r="X29" s="229"/>
      <c r="Y29" s="55"/>
      <c r="Z29" s="229"/>
      <c r="AA29" s="55"/>
      <c r="AB29" s="229"/>
      <c r="AC29" s="251"/>
      <c r="AD29" s="252"/>
      <c r="AE29" s="75"/>
      <c r="AF29" s="248"/>
      <c r="AG29" s="56"/>
      <c r="AH29" s="117"/>
      <c r="AI29" s="253"/>
      <c r="AJ29" s="254"/>
      <c r="AK29" s="253"/>
      <c r="AL29" s="254"/>
      <c r="AM29" s="253"/>
      <c r="AN29" s="254"/>
      <c r="AO29" s="56"/>
      <c r="AP29" s="56"/>
      <c r="AQ29" s="55"/>
      <c r="AR29" s="56"/>
      <c r="AS29" s="55"/>
      <c r="AT29" s="117"/>
      <c r="AU29" s="75"/>
      <c r="AV29" s="254"/>
      <c r="AW29" s="56"/>
      <c r="AX29" s="254"/>
      <c r="AY29" s="56"/>
      <c r="AZ29" s="254"/>
      <c r="BA29" s="56"/>
      <c r="BB29" s="254"/>
      <c r="BC29" s="55"/>
      <c r="BD29" s="248"/>
    </row>
    <row r="30" spans="1:56" s="11" customFormat="1" ht="27" customHeight="1" thickBot="1" x14ac:dyDescent="0.25">
      <c r="A30" s="344" t="s">
        <v>0</v>
      </c>
      <c r="B30" s="345"/>
      <c r="C30" s="129">
        <f>C$21+C$16+C26+C27+C28+C29</f>
        <v>3961</v>
      </c>
      <c r="D30" s="130">
        <f>C30/Razem!F34</f>
        <v>0.43811525273752905</v>
      </c>
      <c r="E30" s="109">
        <f t="shared" ref="E30:AT30" si="17">E$21+E$16+E26+E27+E28+E29</f>
        <v>60</v>
      </c>
      <c r="F30" s="109">
        <f t="shared" si="17"/>
        <v>0</v>
      </c>
      <c r="G30" s="109">
        <f t="shared" si="17"/>
        <v>210</v>
      </c>
      <c r="H30" s="118">
        <f t="shared" si="17"/>
        <v>120</v>
      </c>
      <c r="I30" s="118">
        <f t="shared" si="17"/>
        <v>105</v>
      </c>
      <c r="J30" s="109">
        <f t="shared" si="17"/>
        <v>120</v>
      </c>
      <c r="K30" s="109">
        <f t="shared" si="17"/>
        <v>115</v>
      </c>
      <c r="L30" s="109">
        <f t="shared" si="17"/>
        <v>120</v>
      </c>
      <c r="M30" s="109">
        <f t="shared" si="17"/>
        <v>105</v>
      </c>
      <c r="N30" s="109">
        <f t="shared" si="17"/>
        <v>120</v>
      </c>
      <c r="O30" s="109">
        <f t="shared" si="17"/>
        <v>110</v>
      </c>
      <c r="P30" s="109">
        <f t="shared" si="17"/>
        <v>120</v>
      </c>
      <c r="Q30" s="109">
        <f t="shared" si="17"/>
        <v>105</v>
      </c>
      <c r="R30" s="109">
        <f t="shared" si="17"/>
        <v>120</v>
      </c>
      <c r="S30" s="265">
        <f t="shared" si="17"/>
        <v>0</v>
      </c>
      <c r="T30" s="118">
        <f t="shared" si="17"/>
        <v>0</v>
      </c>
      <c r="U30" s="344" t="s">
        <v>0</v>
      </c>
      <c r="V30" s="345"/>
      <c r="W30" s="109">
        <f t="shared" si="17"/>
        <v>120</v>
      </c>
      <c r="X30" s="109">
        <f t="shared" si="17"/>
        <v>105</v>
      </c>
      <c r="Y30" s="109">
        <f t="shared" si="17"/>
        <v>90</v>
      </c>
      <c r="Z30" s="109">
        <f t="shared" si="17"/>
        <v>0</v>
      </c>
      <c r="AA30" s="109">
        <f t="shared" si="17"/>
        <v>120</v>
      </c>
      <c r="AB30" s="109">
        <f t="shared" si="17"/>
        <v>120</v>
      </c>
      <c r="AC30" s="109">
        <f t="shared" si="17"/>
        <v>120</v>
      </c>
      <c r="AD30" s="109">
        <f t="shared" si="17"/>
        <v>0</v>
      </c>
      <c r="AE30" s="109">
        <f t="shared" ref="AE30" si="18">AE$21+AE$16+AE26+AE27+AE28+AE29</f>
        <v>131</v>
      </c>
      <c r="AF30" s="109">
        <f t="shared" si="17"/>
        <v>115</v>
      </c>
      <c r="AG30" s="109">
        <f t="shared" si="17"/>
        <v>110</v>
      </c>
      <c r="AH30" s="118">
        <f t="shared" si="17"/>
        <v>0</v>
      </c>
      <c r="AI30" s="109">
        <f t="shared" si="17"/>
        <v>120</v>
      </c>
      <c r="AJ30" s="109">
        <f t="shared" si="17"/>
        <v>125</v>
      </c>
      <c r="AK30" s="109">
        <f t="shared" si="17"/>
        <v>90</v>
      </c>
      <c r="AL30" s="109">
        <f t="shared" si="17"/>
        <v>0</v>
      </c>
      <c r="AM30" s="109">
        <f t="shared" si="17"/>
        <v>125</v>
      </c>
      <c r="AN30" s="109">
        <f t="shared" si="17"/>
        <v>120</v>
      </c>
      <c r="AO30" s="109">
        <f t="shared" si="17"/>
        <v>120</v>
      </c>
      <c r="AP30" s="109">
        <f t="shared" si="17"/>
        <v>0</v>
      </c>
      <c r="AQ30" s="109">
        <f t="shared" ref="AQ30" si="19">AQ$21+AQ$16+AQ26+AQ27+AQ28+AQ29</f>
        <v>130</v>
      </c>
      <c r="AR30" s="109">
        <f t="shared" si="17"/>
        <v>125</v>
      </c>
      <c r="AS30" s="152">
        <f t="shared" si="17"/>
        <v>110</v>
      </c>
      <c r="AT30" s="118">
        <f t="shared" si="17"/>
        <v>0</v>
      </c>
      <c r="AU30" s="109">
        <f t="shared" ref="AU30:BD30" si="20">AU$21+AU$16+AU26+AU27+AU28+AU29</f>
        <v>130</v>
      </c>
      <c r="AV30" s="109">
        <f t="shared" si="20"/>
        <v>115</v>
      </c>
      <c r="AW30" s="109">
        <f t="shared" si="20"/>
        <v>90</v>
      </c>
      <c r="AX30" s="109">
        <f t="shared" si="20"/>
        <v>0</v>
      </c>
      <c r="AY30" s="109">
        <f t="shared" si="20"/>
        <v>120</v>
      </c>
      <c r="AZ30" s="109">
        <f t="shared" si="20"/>
        <v>155</v>
      </c>
      <c r="BA30" s="109">
        <f t="shared" si="20"/>
        <v>0</v>
      </c>
      <c r="BB30" s="109">
        <f t="shared" si="20"/>
        <v>155</v>
      </c>
      <c r="BC30" s="109">
        <f t="shared" si="20"/>
        <v>120</v>
      </c>
      <c r="BD30" s="109">
        <f t="shared" si="20"/>
        <v>0</v>
      </c>
    </row>
  </sheetData>
  <mergeCells count="61">
    <mergeCell ref="U21:V21"/>
    <mergeCell ref="U26:V26"/>
    <mergeCell ref="U30:V30"/>
    <mergeCell ref="AU2:AV2"/>
    <mergeCell ref="AU4:AV4"/>
    <mergeCell ref="AC4:AD4"/>
    <mergeCell ref="Y4:Z4"/>
    <mergeCell ref="AO2:AP2"/>
    <mergeCell ref="AK2:AL2"/>
    <mergeCell ref="AM2:AN2"/>
    <mergeCell ref="AI2:AJ2"/>
    <mergeCell ref="AE4:AF4"/>
    <mergeCell ref="AQ4:AR4"/>
    <mergeCell ref="AQ2:AR2"/>
    <mergeCell ref="AE2:AF2"/>
    <mergeCell ref="W4:X4"/>
    <mergeCell ref="U1:V1"/>
    <mergeCell ref="U2:V2"/>
    <mergeCell ref="U3:V3"/>
    <mergeCell ref="U4:V4"/>
    <mergeCell ref="U16:V16"/>
    <mergeCell ref="A30:B30"/>
    <mergeCell ref="A16:B16"/>
    <mergeCell ref="A21:B21"/>
    <mergeCell ref="A26:B26"/>
    <mergeCell ref="P4:Q4"/>
    <mergeCell ref="J4:K4"/>
    <mergeCell ref="L4:M4"/>
    <mergeCell ref="N4:O4"/>
    <mergeCell ref="A4:B4"/>
    <mergeCell ref="F4:G4"/>
    <mergeCell ref="H4:I4"/>
    <mergeCell ref="A1:B1"/>
    <mergeCell ref="C1:D1"/>
    <mergeCell ref="H2:I2"/>
    <mergeCell ref="R1:T1"/>
    <mergeCell ref="E1:Q1"/>
    <mergeCell ref="N2:O2"/>
    <mergeCell ref="P2:Q2"/>
    <mergeCell ref="J2:K2"/>
    <mergeCell ref="L2:M2"/>
    <mergeCell ref="A2:B2"/>
    <mergeCell ref="F2:G2"/>
    <mergeCell ref="A3:B3"/>
    <mergeCell ref="AA4:AB4"/>
    <mergeCell ref="AC2:AD2"/>
    <mergeCell ref="AA2:AB2"/>
    <mergeCell ref="W2:X2"/>
    <mergeCell ref="Y2:Z2"/>
    <mergeCell ref="AW2:AX2"/>
    <mergeCell ref="AW4:AX4"/>
    <mergeCell ref="AI4:AJ4"/>
    <mergeCell ref="AK4:AL4"/>
    <mergeCell ref="AM4:AN4"/>
    <mergeCell ref="AO4:AP4"/>
    <mergeCell ref="BA2:BB2"/>
    <mergeCell ref="BC2:BD2"/>
    <mergeCell ref="AY4:AZ4"/>
    <mergeCell ref="BA4:BB4"/>
    <mergeCell ref="BC4:BD4"/>
    <mergeCell ref="AY2:AZ2"/>
  </mergeCells>
  <printOptions gridLines="1"/>
  <pageMargins left="0.3" right="0.48" top="0.37" bottom="0.27559055118110237" header="0.38" footer="0.28999999999999998"/>
  <pageSetup paperSize="9" firstPageNumber="0" orientation="landscape" horizontalDpi="4294967294" verticalDpi="300" r:id="rId1"/>
  <headerFooter alignWithMargins="0"/>
  <colBreaks count="1" manualBreakCount="1">
    <brk id="22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0"/>
  <sheetViews>
    <sheetView zoomScale="110" zoomScaleNormal="110" workbookViewId="0">
      <selection activeCell="B29" sqref="B29"/>
    </sheetView>
  </sheetViews>
  <sheetFormatPr defaultRowHeight="11.25" x14ac:dyDescent="0.2"/>
  <cols>
    <col min="1" max="1" width="2.85546875" style="14" customWidth="1"/>
    <col min="2" max="2" width="38.7109375" style="1" customWidth="1"/>
    <col min="3" max="3" width="6" style="4" customWidth="1"/>
    <col min="4" max="4" width="6.28515625" style="3" customWidth="1"/>
    <col min="5" max="10" width="3.7109375" style="6" customWidth="1"/>
    <col min="11" max="16" width="3.7109375" style="8" customWidth="1"/>
    <col min="17" max="17" width="3.7109375" style="7" customWidth="1"/>
    <col min="18" max="23" width="3.7109375" style="8" customWidth="1"/>
    <col min="24" max="35" width="3.7109375" style="6" customWidth="1"/>
    <col min="36" max="16384" width="9.140625" style="1"/>
  </cols>
  <sheetData>
    <row r="1" spans="1:41" s="9" customFormat="1" ht="56.25" customHeight="1" x14ac:dyDescent="0.2">
      <c r="A1" s="367" t="s">
        <v>118</v>
      </c>
      <c r="B1" s="368"/>
      <c r="C1" s="365">
        <f>C2+D2</f>
        <v>18</v>
      </c>
      <c r="D1" s="366"/>
      <c r="F1" s="281" t="s">
        <v>88</v>
      </c>
      <c r="G1" s="143"/>
      <c r="H1" s="374" t="s">
        <v>89</v>
      </c>
      <c r="I1" s="364"/>
      <c r="J1" s="364"/>
      <c r="K1" s="364"/>
      <c r="L1" s="364"/>
      <c r="M1" s="364"/>
      <c r="N1" s="364"/>
      <c r="O1" s="364"/>
      <c r="P1" s="364"/>
      <c r="Q1" s="172"/>
      <c r="R1" s="144"/>
      <c r="S1" s="167"/>
      <c r="T1" s="167"/>
      <c r="U1" s="179" t="s">
        <v>86</v>
      </c>
      <c r="V1" s="136"/>
      <c r="W1" s="136"/>
      <c r="X1" s="136"/>
      <c r="Y1" s="144"/>
      <c r="Z1" s="144"/>
      <c r="AA1" s="175"/>
      <c r="AB1" s="371" t="s">
        <v>95</v>
      </c>
      <c r="AC1" s="372"/>
      <c r="AD1" s="373"/>
      <c r="AE1" s="363" t="s">
        <v>114</v>
      </c>
      <c r="AF1" s="364"/>
      <c r="AG1" s="364"/>
      <c r="AH1" s="364"/>
      <c r="AI1" s="364"/>
      <c r="AJ1" s="97"/>
      <c r="AK1" s="97"/>
      <c r="AL1" s="97"/>
      <c r="AM1" s="97"/>
      <c r="AN1" s="97"/>
      <c r="AO1" s="97"/>
    </row>
    <row r="2" spans="1:41" s="43" customFormat="1" ht="21.95" customHeight="1" x14ac:dyDescent="0.2">
      <c r="A2" s="341" t="s">
        <v>75</v>
      </c>
      <c r="B2" s="342"/>
      <c r="C2" s="218">
        <f>SUM(E2:AI2)</f>
        <v>14</v>
      </c>
      <c r="D2" s="218">
        <v>4</v>
      </c>
      <c r="E2" s="320">
        <v>1</v>
      </c>
      <c r="F2" s="321"/>
      <c r="G2" s="205" t="s">
        <v>10</v>
      </c>
      <c r="H2" s="199" t="s">
        <v>10</v>
      </c>
      <c r="I2" s="320">
        <v>1</v>
      </c>
      <c r="J2" s="321"/>
      <c r="K2" s="320">
        <v>1</v>
      </c>
      <c r="L2" s="321"/>
      <c r="M2" s="320">
        <v>1</v>
      </c>
      <c r="N2" s="321"/>
      <c r="O2" s="320">
        <v>1</v>
      </c>
      <c r="P2" s="321"/>
      <c r="Q2" s="269">
        <v>1</v>
      </c>
      <c r="R2" s="183" t="s">
        <v>10</v>
      </c>
      <c r="S2" s="268"/>
      <c r="T2" s="320">
        <v>1</v>
      </c>
      <c r="U2" s="321"/>
      <c r="V2" s="320">
        <v>1</v>
      </c>
      <c r="W2" s="321"/>
      <c r="X2" s="320">
        <v>1</v>
      </c>
      <c r="Y2" s="321"/>
      <c r="Z2" s="320">
        <v>1</v>
      </c>
      <c r="AA2" s="321"/>
      <c r="AB2" s="320">
        <v>1</v>
      </c>
      <c r="AC2" s="343"/>
      <c r="AD2" s="282">
        <v>1</v>
      </c>
      <c r="AE2" s="280" t="s">
        <v>10</v>
      </c>
      <c r="AF2" s="369">
        <v>1</v>
      </c>
      <c r="AG2" s="321"/>
      <c r="AH2" s="320">
        <v>1</v>
      </c>
      <c r="AI2" s="321"/>
    </row>
    <row r="3" spans="1:41" s="56" customFormat="1" ht="21.95" customHeight="1" x14ac:dyDescent="0.2">
      <c r="A3" s="326" t="s">
        <v>71</v>
      </c>
      <c r="B3" s="327"/>
      <c r="C3" s="219">
        <f>SUM(E3:AI3)</f>
        <v>19</v>
      </c>
      <c r="D3" s="220">
        <v>5</v>
      </c>
      <c r="E3" s="55">
        <v>1</v>
      </c>
      <c r="F3" s="186" t="s">
        <v>72</v>
      </c>
      <c r="G3" s="140"/>
      <c r="H3" s="58"/>
      <c r="I3" s="59">
        <v>1</v>
      </c>
      <c r="J3" s="58">
        <v>1</v>
      </c>
      <c r="K3" s="59">
        <v>1</v>
      </c>
      <c r="L3" s="164">
        <v>1</v>
      </c>
      <c r="M3" s="59">
        <v>1</v>
      </c>
      <c r="N3" s="60"/>
      <c r="O3" s="59">
        <v>1</v>
      </c>
      <c r="P3" s="164">
        <v>1</v>
      </c>
      <c r="Q3" s="66">
        <v>1</v>
      </c>
      <c r="R3" s="113"/>
      <c r="S3" s="61">
        <v>1</v>
      </c>
      <c r="T3" s="62">
        <v>1</v>
      </c>
      <c r="U3" s="180" t="s">
        <v>72</v>
      </c>
      <c r="V3" s="62">
        <v>1</v>
      </c>
      <c r="W3" s="63">
        <v>1</v>
      </c>
      <c r="X3" s="64">
        <v>1</v>
      </c>
      <c r="Y3" s="65">
        <v>1</v>
      </c>
      <c r="Z3" s="64">
        <v>1</v>
      </c>
      <c r="AA3" s="177"/>
      <c r="AB3" s="181" t="s">
        <v>72</v>
      </c>
      <c r="AC3" s="182" t="s">
        <v>72</v>
      </c>
      <c r="AD3" s="184" t="s">
        <v>72</v>
      </c>
      <c r="AE3" s="206"/>
      <c r="AF3" s="64"/>
      <c r="AG3" s="185">
        <v>1</v>
      </c>
      <c r="AH3" s="64">
        <v>1</v>
      </c>
      <c r="AI3" s="185">
        <v>1</v>
      </c>
    </row>
    <row r="4" spans="1:41" s="56" customFormat="1" ht="21" customHeight="1" x14ac:dyDescent="0.2">
      <c r="A4" s="353" t="s">
        <v>48</v>
      </c>
      <c r="B4" s="354"/>
      <c r="C4" s="110" t="s">
        <v>63</v>
      </c>
      <c r="D4" s="111" t="s">
        <v>13</v>
      </c>
      <c r="E4" s="324">
        <v>31</v>
      </c>
      <c r="F4" s="325"/>
      <c r="G4" s="151">
        <v>1</v>
      </c>
      <c r="H4" s="198">
        <v>2</v>
      </c>
      <c r="I4" s="351">
        <v>3</v>
      </c>
      <c r="J4" s="355"/>
      <c r="K4" s="351">
        <v>4</v>
      </c>
      <c r="L4" s="355"/>
      <c r="M4" s="351">
        <v>5</v>
      </c>
      <c r="N4" s="355"/>
      <c r="O4" s="351">
        <v>6</v>
      </c>
      <c r="P4" s="355"/>
      <c r="Q4" s="270">
        <v>7</v>
      </c>
      <c r="R4" s="115">
        <v>8</v>
      </c>
      <c r="S4" s="267">
        <v>9</v>
      </c>
      <c r="T4" s="351">
        <v>10</v>
      </c>
      <c r="U4" s="352"/>
      <c r="V4" s="351">
        <v>11</v>
      </c>
      <c r="W4" s="352"/>
      <c r="X4" s="351">
        <v>12</v>
      </c>
      <c r="Y4" s="352"/>
      <c r="Z4" s="351">
        <v>13</v>
      </c>
      <c r="AA4" s="352"/>
      <c r="AB4" s="351">
        <v>14</v>
      </c>
      <c r="AC4" s="352"/>
      <c r="AD4" s="271">
        <v>15</v>
      </c>
      <c r="AE4" s="162">
        <v>16</v>
      </c>
      <c r="AF4" s="370">
        <v>17</v>
      </c>
      <c r="AG4" s="352"/>
      <c r="AH4" s="351">
        <v>18</v>
      </c>
      <c r="AI4" s="352"/>
    </row>
    <row r="5" spans="1:41" ht="14.1" customHeight="1" x14ac:dyDescent="0.2">
      <c r="A5" s="14" t="s">
        <v>4</v>
      </c>
      <c r="B5" s="18" t="s">
        <v>81</v>
      </c>
      <c r="C5" s="156">
        <f t="shared" ref="C5:C15" si="0">SUM(G5:AI5)</f>
        <v>0</v>
      </c>
      <c r="D5" s="154">
        <f>C5/C16</f>
        <v>0</v>
      </c>
      <c r="E5" s="208"/>
      <c r="F5" s="246"/>
      <c r="G5" s="114"/>
      <c r="H5" s="101"/>
      <c r="I5" s="102"/>
      <c r="J5" s="103"/>
      <c r="K5" s="101"/>
      <c r="L5" s="104"/>
      <c r="M5" s="101"/>
      <c r="N5" s="104"/>
      <c r="O5" s="101"/>
      <c r="P5" s="104"/>
      <c r="Q5" s="230"/>
      <c r="R5" s="114"/>
      <c r="S5" s="104"/>
      <c r="T5" s="101"/>
      <c r="U5" s="104"/>
      <c r="V5" s="98"/>
      <c r="W5" s="104"/>
      <c r="X5" s="98"/>
      <c r="Y5" s="104"/>
      <c r="Z5" s="98"/>
      <c r="AA5" s="104"/>
      <c r="AB5" s="101"/>
      <c r="AC5" s="104"/>
      <c r="AD5" s="227"/>
      <c r="AE5" s="255"/>
      <c r="AF5" s="98"/>
      <c r="AG5" s="104"/>
      <c r="AH5" s="98"/>
      <c r="AI5" s="104"/>
    </row>
    <row r="6" spans="1:41" ht="14.1" customHeight="1" x14ac:dyDescent="0.2">
      <c r="A6" s="14" t="s">
        <v>3</v>
      </c>
      <c r="B6" s="18" t="s">
        <v>65</v>
      </c>
      <c r="C6" s="157">
        <f t="shared" si="0"/>
        <v>375</v>
      </c>
      <c r="D6" s="155">
        <f>C6/C16</f>
        <v>0.28517110266159695</v>
      </c>
      <c r="E6" s="100">
        <v>75</v>
      </c>
      <c r="F6" s="106"/>
      <c r="G6" s="114"/>
      <c r="H6" s="98"/>
      <c r="I6" s="100"/>
      <c r="J6" s="98">
        <v>75</v>
      </c>
      <c r="K6" s="100"/>
      <c r="L6" s="106"/>
      <c r="M6" s="100">
        <v>75</v>
      </c>
      <c r="N6" s="106"/>
      <c r="O6" s="100"/>
      <c r="P6" s="106"/>
      <c r="Q6" s="103"/>
      <c r="R6" s="114"/>
      <c r="S6" s="229"/>
      <c r="T6" s="98">
        <v>75</v>
      </c>
      <c r="U6" s="229"/>
      <c r="V6" s="98"/>
      <c r="W6" s="229"/>
      <c r="X6" s="98">
        <v>75</v>
      </c>
      <c r="Y6" s="106"/>
      <c r="Z6" s="98"/>
      <c r="AA6" s="106"/>
      <c r="AB6" s="101"/>
      <c r="AC6" s="103"/>
      <c r="AD6" s="232"/>
      <c r="AE6" s="255"/>
      <c r="AF6" s="98"/>
      <c r="AG6" s="106"/>
      <c r="AH6" s="98">
        <v>75</v>
      </c>
      <c r="AI6" s="106"/>
    </row>
    <row r="7" spans="1:41" ht="14.1" customHeight="1" x14ac:dyDescent="0.2">
      <c r="A7" s="14" t="s">
        <v>2</v>
      </c>
      <c r="B7" s="12" t="s">
        <v>45</v>
      </c>
      <c r="C7" s="157">
        <f t="shared" si="0"/>
        <v>0</v>
      </c>
      <c r="D7" s="155">
        <f>C7/C16</f>
        <v>0</v>
      </c>
      <c r="E7" s="100"/>
      <c r="F7" s="106"/>
      <c r="G7" s="114"/>
      <c r="H7" s="98"/>
      <c r="I7" s="100"/>
      <c r="J7" s="98"/>
      <c r="K7" s="100"/>
      <c r="L7" s="106"/>
      <c r="M7" s="100"/>
      <c r="N7" s="106"/>
      <c r="O7" s="100"/>
      <c r="P7" s="106"/>
      <c r="Q7" s="103"/>
      <c r="R7" s="114"/>
      <c r="S7" s="229"/>
      <c r="T7" s="98"/>
      <c r="U7" s="229"/>
      <c r="V7" s="98"/>
      <c r="W7" s="229"/>
      <c r="X7" s="98"/>
      <c r="Y7" s="106"/>
      <c r="Z7" s="98"/>
      <c r="AA7" s="106"/>
      <c r="AB7" s="101"/>
      <c r="AC7" s="103"/>
      <c r="AD7" s="232"/>
      <c r="AE7" s="255"/>
      <c r="AF7" s="98"/>
      <c r="AG7" s="106"/>
      <c r="AH7" s="98"/>
      <c r="AI7" s="106"/>
    </row>
    <row r="8" spans="1:41" ht="14.1" customHeight="1" x14ac:dyDescent="0.2">
      <c r="A8" s="14" t="s">
        <v>1</v>
      </c>
      <c r="B8" s="12" t="s">
        <v>64</v>
      </c>
      <c r="C8" s="157">
        <f t="shared" si="0"/>
        <v>100</v>
      </c>
      <c r="D8" s="155">
        <f>C8/C16</f>
        <v>7.6045627376425853E-2</v>
      </c>
      <c r="E8" s="100"/>
      <c r="F8" s="106"/>
      <c r="G8" s="114"/>
      <c r="H8" s="98"/>
      <c r="I8" s="100">
        <v>20</v>
      </c>
      <c r="J8" s="106"/>
      <c r="K8" s="98"/>
      <c r="L8" s="106"/>
      <c r="M8" s="98"/>
      <c r="N8" s="106"/>
      <c r="O8" s="98">
        <v>20</v>
      </c>
      <c r="P8" s="106"/>
      <c r="Q8" s="103"/>
      <c r="R8" s="114"/>
      <c r="S8" s="229">
        <v>20</v>
      </c>
      <c r="T8" s="98"/>
      <c r="U8" s="229"/>
      <c r="V8" s="98"/>
      <c r="W8" s="229"/>
      <c r="X8" s="98"/>
      <c r="Y8" s="106"/>
      <c r="Z8" s="98">
        <v>20</v>
      </c>
      <c r="AA8" s="106"/>
      <c r="AB8" s="101"/>
      <c r="AC8" s="103"/>
      <c r="AD8" s="232"/>
      <c r="AE8" s="255"/>
      <c r="AF8" s="98"/>
      <c r="AG8" s="106">
        <v>20</v>
      </c>
      <c r="AH8" s="98"/>
      <c r="AI8" s="106"/>
    </row>
    <row r="9" spans="1:41" ht="14.1" customHeight="1" x14ac:dyDescent="0.2">
      <c r="A9" s="14" t="s">
        <v>6</v>
      </c>
      <c r="B9" s="18" t="s">
        <v>59</v>
      </c>
      <c r="C9" s="157">
        <f t="shared" si="0"/>
        <v>100</v>
      </c>
      <c r="D9" s="155">
        <f>C9/C16</f>
        <v>7.6045627376425853E-2</v>
      </c>
      <c r="E9" s="100"/>
      <c r="F9" s="103"/>
      <c r="G9" s="114"/>
      <c r="H9" s="98"/>
      <c r="I9" s="100"/>
      <c r="J9" s="106"/>
      <c r="K9" s="101">
        <v>20</v>
      </c>
      <c r="L9" s="106"/>
      <c r="M9" s="101"/>
      <c r="N9" s="106"/>
      <c r="O9" s="101"/>
      <c r="P9" s="106">
        <v>20</v>
      </c>
      <c r="Q9" s="103"/>
      <c r="R9" s="114"/>
      <c r="S9" s="229"/>
      <c r="T9" s="101"/>
      <c r="U9" s="229"/>
      <c r="V9" s="98">
        <v>20</v>
      </c>
      <c r="W9" s="229"/>
      <c r="X9" s="98"/>
      <c r="Y9" s="103">
        <v>20</v>
      </c>
      <c r="Z9" s="98"/>
      <c r="AA9" s="103"/>
      <c r="AB9" s="101"/>
      <c r="AC9" s="103"/>
      <c r="AD9" s="232"/>
      <c r="AE9" s="255"/>
      <c r="AF9" s="98"/>
      <c r="AG9" s="103"/>
      <c r="AH9" s="98"/>
      <c r="AI9" s="103">
        <v>20</v>
      </c>
    </row>
    <row r="10" spans="1:41" ht="14.1" customHeight="1" x14ac:dyDescent="0.2">
      <c r="A10" s="14" t="s">
        <v>9</v>
      </c>
      <c r="B10" s="18" t="s">
        <v>60</v>
      </c>
      <c r="C10" s="157">
        <f t="shared" si="0"/>
        <v>35</v>
      </c>
      <c r="D10" s="155">
        <f>C10/C16</f>
        <v>2.6615969581749048E-2</v>
      </c>
      <c r="E10" s="100"/>
      <c r="F10" s="103">
        <v>5</v>
      </c>
      <c r="G10" s="114"/>
      <c r="H10" s="98"/>
      <c r="I10" s="100"/>
      <c r="J10" s="106"/>
      <c r="K10" s="101"/>
      <c r="L10" s="106"/>
      <c r="M10" s="101"/>
      <c r="N10" s="106"/>
      <c r="O10" s="101"/>
      <c r="P10" s="106">
        <v>15</v>
      </c>
      <c r="Q10" s="103"/>
      <c r="R10" s="114"/>
      <c r="S10" s="229"/>
      <c r="T10" s="101"/>
      <c r="U10" s="229">
        <v>5</v>
      </c>
      <c r="V10" s="98"/>
      <c r="W10" s="229"/>
      <c r="X10" s="98"/>
      <c r="Y10" s="103"/>
      <c r="Z10" s="98"/>
      <c r="AA10" s="103"/>
      <c r="AB10" s="101">
        <v>5</v>
      </c>
      <c r="AC10" s="103">
        <v>5</v>
      </c>
      <c r="AD10" s="232">
        <v>5</v>
      </c>
      <c r="AE10" s="255"/>
      <c r="AF10" s="98"/>
      <c r="AG10" s="103"/>
      <c r="AH10" s="98"/>
      <c r="AI10" s="103"/>
    </row>
    <row r="11" spans="1:41" ht="14.1" customHeight="1" x14ac:dyDescent="0.2">
      <c r="A11" s="14" t="s">
        <v>34</v>
      </c>
      <c r="B11" s="18" t="s">
        <v>111</v>
      </c>
      <c r="C11" s="157">
        <f t="shared" si="0"/>
        <v>105</v>
      </c>
      <c r="D11" s="155">
        <f>C11/C16</f>
        <v>7.9847908745247151E-2</v>
      </c>
      <c r="E11" s="100"/>
      <c r="F11" s="103"/>
      <c r="G11" s="114"/>
      <c r="H11" s="98"/>
      <c r="I11" s="100">
        <v>20</v>
      </c>
      <c r="J11" s="106"/>
      <c r="K11" s="101"/>
      <c r="L11" s="106">
        <v>20</v>
      </c>
      <c r="M11" s="101"/>
      <c r="N11" s="106"/>
      <c r="O11" s="101"/>
      <c r="P11" s="106"/>
      <c r="Q11" s="103"/>
      <c r="R11" s="114"/>
      <c r="S11" s="229">
        <v>20</v>
      </c>
      <c r="T11" s="101"/>
      <c r="U11" s="229"/>
      <c r="V11" s="98"/>
      <c r="W11" s="229">
        <v>15</v>
      </c>
      <c r="X11" s="98"/>
      <c r="Y11" s="103"/>
      <c r="Z11" s="98"/>
      <c r="AA11" s="103"/>
      <c r="AB11" s="101"/>
      <c r="AC11" s="103"/>
      <c r="AD11" s="232"/>
      <c r="AE11" s="255"/>
      <c r="AF11" s="98"/>
      <c r="AG11" s="103">
        <v>30</v>
      </c>
      <c r="AH11" s="98"/>
      <c r="AI11" s="103"/>
    </row>
    <row r="12" spans="1:41" ht="14.1" customHeight="1" x14ac:dyDescent="0.2">
      <c r="A12" s="14" t="s">
        <v>35</v>
      </c>
      <c r="B12" s="12" t="s">
        <v>79</v>
      </c>
      <c r="C12" s="157">
        <f t="shared" si="0"/>
        <v>40</v>
      </c>
      <c r="D12" s="155">
        <f>C12/C16</f>
        <v>3.0418250950570342E-2</v>
      </c>
      <c r="E12" s="100"/>
      <c r="F12" s="106"/>
      <c r="G12" s="114"/>
      <c r="H12" s="98"/>
      <c r="I12" s="100">
        <v>10</v>
      </c>
      <c r="J12" s="98"/>
      <c r="K12" s="100"/>
      <c r="L12" s="106"/>
      <c r="M12" s="100"/>
      <c r="N12" s="106"/>
      <c r="O12" s="100">
        <v>10</v>
      </c>
      <c r="P12" s="106"/>
      <c r="Q12" s="103"/>
      <c r="R12" s="114"/>
      <c r="S12" s="98">
        <v>10</v>
      </c>
      <c r="T12" s="100"/>
      <c r="U12" s="98"/>
      <c r="V12" s="233"/>
      <c r="W12" s="106">
        <v>10</v>
      </c>
      <c r="X12" s="98"/>
      <c r="Y12" s="106"/>
      <c r="Z12" s="98"/>
      <c r="AA12" s="106"/>
      <c r="AB12" s="101"/>
      <c r="AC12" s="103"/>
      <c r="AD12" s="114"/>
      <c r="AE12" s="255"/>
      <c r="AF12" s="98"/>
      <c r="AG12" s="106"/>
      <c r="AH12" s="98"/>
      <c r="AI12" s="106"/>
    </row>
    <row r="13" spans="1:41" ht="14.1" customHeight="1" x14ac:dyDescent="0.2">
      <c r="A13" s="14" t="s">
        <v>36</v>
      </c>
      <c r="B13" s="12" t="s">
        <v>82</v>
      </c>
      <c r="C13" s="157">
        <f t="shared" si="0"/>
        <v>40</v>
      </c>
      <c r="D13" s="155">
        <f>C13/C16</f>
        <v>3.0418250950570342E-2</v>
      </c>
      <c r="E13" s="100"/>
      <c r="F13" s="106"/>
      <c r="G13" s="114"/>
      <c r="H13" s="255"/>
      <c r="I13" s="98">
        <v>10</v>
      </c>
      <c r="J13" s="98"/>
      <c r="K13" s="100"/>
      <c r="L13" s="106"/>
      <c r="M13" s="98"/>
      <c r="N13" s="106"/>
      <c r="O13" s="98">
        <v>10</v>
      </c>
      <c r="P13" s="106"/>
      <c r="Q13" s="103"/>
      <c r="R13" s="114"/>
      <c r="S13" s="106">
        <v>10</v>
      </c>
      <c r="T13" s="98"/>
      <c r="U13" s="229"/>
      <c r="V13" s="98"/>
      <c r="W13" s="106">
        <v>10</v>
      </c>
      <c r="X13" s="98"/>
      <c r="Y13" s="106"/>
      <c r="Z13" s="98"/>
      <c r="AA13" s="106"/>
      <c r="AB13" s="101"/>
      <c r="AC13" s="103"/>
      <c r="AD13" s="232"/>
      <c r="AE13" s="255"/>
      <c r="AF13" s="98"/>
      <c r="AG13" s="106"/>
      <c r="AH13" s="98"/>
      <c r="AI13" s="106"/>
    </row>
    <row r="14" spans="1:41" ht="14.1" customHeight="1" x14ac:dyDescent="0.2">
      <c r="A14" s="14" t="s">
        <v>37</v>
      </c>
      <c r="B14" s="12" t="s">
        <v>78</v>
      </c>
      <c r="C14" s="157">
        <f t="shared" si="0"/>
        <v>65</v>
      </c>
      <c r="D14" s="155">
        <f>C14/C16</f>
        <v>4.9429657794676805E-2</v>
      </c>
      <c r="E14" s="100">
        <v>5</v>
      </c>
      <c r="F14" s="106">
        <v>5</v>
      </c>
      <c r="G14" s="114"/>
      <c r="H14" s="98"/>
      <c r="I14" s="100"/>
      <c r="J14" s="98">
        <v>5</v>
      </c>
      <c r="K14" s="100"/>
      <c r="L14" s="106"/>
      <c r="M14" s="100"/>
      <c r="N14" s="106"/>
      <c r="O14" s="100"/>
      <c r="P14" s="106"/>
      <c r="Q14" s="103"/>
      <c r="R14" s="114"/>
      <c r="S14" s="229">
        <v>10</v>
      </c>
      <c r="T14" s="98">
        <v>5</v>
      </c>
      <c r="U14" s="229">
        <v>5</v>
      </c>
      <c r="V14" s="98"/>
      <c r="W14" s="229"/>
      <c r="X14" s="98">
        <v>5</v>
      </c>
      <c r="Y14" s="106"/>
      <c r="Z14" s="98">
        <v>5</v>
      </c>
      <c r="AA14" s="106"/>
      <c r="AB14" s="101">
        <v>5</v>
      </c>
      <c r="AC14" s="103">
        <v>5</v>
      </c>
      <c r="AD14" s="232">
        <v>5</v>
      </c>
      <c r="AE14" s="255"/>
      <c r="AF14" s="98"/>
      <c r="AG14" s="106">
        <v>5</v>
      </c>
      <c r="AH14" s="98"/>
      <c r="AI14" s="106">
        <v>10</v>
      </c>
    </row>
    <row r="15" spans="1:41" ht="27" customHeight="1" x14ac:dyDescent="0.2">
      <c r="A15" s="22" t="s">
        <v>38</v>
      </c>
      <c r="B15" s="21" t="s">
        <v>112</v>
      </c>
      <c r="C15" s="157">
        <f t="shared" si="0"/>
        <v>455</v>
      </c>
      <c r="D15" s="155">
        <f>C15/C16</f>
        <v>0.34600760456273766</v>
      </c>
      <c r="E15" s="55">
        <v>20</v>
      </c>
      <c r="F15" s="106">
        <v>20</v>
      </c>
      <c r="G15" s="114"/>
      <c r="H15" s="98"/>
      <c r="I15" s="55">
        <v>20</v>
      </c>
      <c r="J15" s="98">
        <v>20</v>
      </c>
      <c r="K15" s="100">
        <v>20</v>
      </c>
      <c r="L15" s="106">
        <v>20</v>
      </c>
      <c r="M15" s="100">
        <v>20</v>
      </c>
      <c r="N15" s="106"/>
      <c r="O15" s="100">
        <v>20</v>
      </c>
      <c r="P15" s="106">
        <v>20</v>
      </c>
      <c r="Q15" s="103">
        <v>20</v>
      </c>
      <c r="R15" s="114"/>
      <c r="S15" s="229">
        <v>20</v>
      </c>
      <c r="T15" s="98">
        <v>20</v>
      </c>
      <c r="U15" s="229">
        <v>20</v>
      </c>
      <c r="V15" s="98">
        <v>25</v>
      </c>
      <c r="W15" s="229">
        <v>20</v>
      </c>
      <c r="X15" s="98">
        <v>20</v>
      </c>
      <c r="Y15" s="106">
        <v>25</v>
      </c>
      <c r="Z15" s="98">
        <v>20</v>
      </c>
      <c r="AA15" s="106"/>
      <c r="AB15" s="101">
        <v>20</v>
      </c>
      <c r="AC15" s="103">
        <v>20</v>
      </c>
      <c r="AD15" s="256">
        <v>20</v>
      </c>
      <c r="AE15" s="255"/>
      <c r="AF15" s="98"/>
      <c r="AG15" s="106">
        <v>20</v>
      </c>
      <c r="AH15" s="98">
        <v>25</v>
      </c>
      <c r="AI15" s="106">
        <v>20</v>
      </c>
    </row>
    <row r="16" spans="1:41" s="11" customFormat="1" ht="21.95" customHeight="1" x14ac:dyDescent="0.2">
      <c r="A16" s="346" t="s">
        <v>123</v>
      </c>
      <c r="B16" s="347"/>
      <c r="C16" s="221">
        <f>SUM(C5:C15)</f>
        <v>1315</v>
      </c>
      <c r="D16" s="222">
        <f>C$16/C$30</f>
        <v>0.48434622467771637</v>
      </c>
      <c r="E16" s="108">
        <f t="shared" ref="E16:F16" si="1">SUM(E5:E15)</f>
        <v>100</v>
      </c>
      <c r="F16" s="234">
        <f t="shared" si="1"/>
        <v>30</v>
      </c>
      <c r="G16" s="115">
        <f t="shared" ref="G16" si="2">SUM(G5:G15)</f>
        <v>0</v>
      </c>
      <c r="H16" s="234">
        <f t="shared" ref="H16:AD16" si="3">SUM(H5:H15)</f>
        <v>0</v>
      </c>
      <c r="I16" s="108">
        <f t="shared" si="3"/>
        <v>80</v>
      </c>
      <c r="J16" s="234">
        <f t="shared" si="3"/>
        <v>100</v>
      </c>
      <c r="K16" s="108">
        <f t="shared" si="3"/>
        <v>40</v>
      </c>
      <c r="L16" s="234">
        <f t="shared" si="3"/>
        <v>40</v>
      </c>
      <c r="M16" s="108">
        <f t="shared" si="3"/>
        <v>95</v>
      </c>
      <c r="N16" s="234">
        <f t="shared" si="3"/>
        <v>0</v>
      </c>
      <c r="O16" s="108">
        <f t="shared" si="3"/>
        <v>60</v>
      </c>
      <c r="P16" s="234">
        <f t="shared" si="3"/>
        <v>55</v>
      </c>
      <c r="Q16" s="236">
        <f t="shared" ref="Q16" si="4">SUM(Q5:Q15)</f>
        <v>20</v>
      </c>
      <c r="R16" s="115">
        <f t="shared" si="3"/>
        <v>0</v>
      </c>
      <c r="S16" s="234">
        <f t="shared" si="3"/>
        <v>90</v>
      </c>
      <c r="T16" s="238">
        <f t="shared" si="3"/>
        <v>100</v>
      </c>
      <c r="U16" s="234">
        <f t="shared" si="3"/>
        <v>30</v>
      </c>
      <c r="V16" s="238">
        <f t="shared" si="3"/>
        <v>45</v>
      </c>
      <c r="W16" s="234">
        <f t="shared" si="3"/>
        <v>55</v>
      </c>
      <c r="X16" s="238">
        <f t="shared" si="3"/>
        <v>100</v>
      </c>
      <c r="Y16" s="234">
        <f t="shared" si="3"/>
        <v>45</v>
      </c>
      <c r="Z16" s="238">
        <f t="shared" ref="Z16:AA16" si="5">SUM(Z5:Z15)</f>
        <v>45</v>
      </c>
      <c r="AA16" s="234">
        <f t="shared" si="5"/>
        <v>0</v>
      </c>
      <c r="AB16" s="239">
        <f t="shared" si="3"/>
        <v>30</v>
      </c>
      <c r="AC16" s="236">
        <f t="shared" si="3"/>
        <v>30</v>
      </c>
      <c r="AD16" s="115">
        <f t="shared" si="3"/>
        <v>30</v>
      </c>
      <c r="AE16" s="257">
        <f t="shared" ref="AE16:AG16" si="6">SUM(AE5:AE15)</f>
        <v>0</v>
      </c>
      <c r="AF16" s="238">
        <f t="shared" si="6"/>
        <v>0</v>
      </c>
      <c r="AG16" s="234">
        <f t="shared" si="6"/>
        <v>75</v>
      </c>
      <c r="AH16" s="238">
        <f t="shared" ref="AH16:AI16" si="7">SUM(AH5:AH15)</f>
        <v>100</v>
      </c>
      <c r="AI16" s="234">
        <f t="shared" si="7"/>
        <v>50</v>
      </c>
    </row>
    <row r="17" spans="1:35" s="5" customFormat="1" ht="14.1" customHeight="1" x14ac:dyDescent="0.2">
      <c r="A17" s="14" t="s">
        <v>4</v>
      </c>
      <c r="B17" s="19" t="s">
        <v>69</v>
      </c>
      <c r="C17" s="157">
        <f>SUM(G17:AI17)</f>
        <v>215</v>
      </c>
      <c r="D17" s="155">
        <f>C17/C21</f>
        <v>0.33858267716535434</v>
      </c>
      <c r="E17" s="100">
        <v>10</v>
      </c>
      <c r="F17" s="106">
        <v>10</v>
      </c>
      <c r="G17" s="114"/>
      <c r="H17" s="240"/>
      <c r="I17" s="258">
        <v>20</v>
      </c>
      <c r="J17" s="240"/>
      <c r="K17" s="259">
        <v>10</v>
      </c>
      <c r="L17" s="240">
        <v>15</v>
      </c>
      <c r="M17" s="259"/>
      <c r="N17" s="240"/>
      <c r="O17" s="259">
        <v>15</v>
      </c>
      <c r="P17" s="240">
        <v>15</v>
      </c>
      <c r="Q17" s="242">
        <v>15</v>
      </c>
      <c r="R17" s="243"/>
      <c r="S17" s="229">
        <v>15</v>
      </c>
      <c r="T17" s="98"/>
      <c r="U17" s="229">
        <v>10</v>
      </c>
      <c r="V17" s="98">
        <v>10</v>
      </c>
      <c r="W17" s="229">
        <v>15</v>
      </c>
      <c r="X17" s="98"/>
      <c r="Y17" s="106">
        <v>10</v>
      </c>
      <c r="Z17" s="98">
        <v>10</v>
      </c>
      <c r="AA17" s="106"/>
      <c r="AB17" s="101">
        <v>10</v>
      </c>
      <c r="AC17" s="103">
        <v>10</v>
      </c>
      <c r="AD17" s="227">
        <v>10</v>
      </c>
      <c r="AE17" s="255"/>
      <c r="AF17" s="98"/>
      <c r="AG17" s="106">
        <v>15</v>
      </c>
      <c r="AH17" s="98"/>
      <c r="AI17" s="106">
        <v>10</v>
      </c>
    </row>
    <row r="18" spans="1:35" s="5" customFormat="1" ht="14.1" customHeight="1" x14ac:dyDescent="0.2">
      <c r="A18" s="14" t="s">
        <v>3</v>
      </c>
      <c r="B18" s="19" t="s">
        <v>66</v>
      </c>
      <c r="C18" s="157">
        <f>SUM(G18:AI18)</f>
        <v>90</v>
      </c>
      <c r="D18" s="155">
        <f>C18/C21</f>
        <v>0.14173228346456693</v>
      </c>
      <c r="E18" s="100">
        <v>20</v>
      </c>
      <c r="F18" s="106"/>
      <c r="G18" s="114"/>
      <c r="H18" s="106"/>
      <c r="I18" s="98">
        <v>20</v>
      </c>
      <c r="J18" s="106"/>
      <c r="K18" s="100"/>
      <c r="L18" s="106">
        <v>15</v>
      </c>
      <c r="M18" s="100"/>
      <c r="N18" s="106"/>
      <c r="O18" s="100"/>
      <c r="P18" s="106"/>
      <c r="Q18" s="103">
        <v>20</v>
      </c>
      <c r="R18" s="114"/>
      <c r="S18" s="229"/>
      <c r="T18" s="98"/>
      <c r="U18" s="229"/>
      <c r="V18" s="98"/>
      <c r="W18" s="229">
        <v>20</v>
      </c>
      <c r="X18" s="98"/>
      <c r="Y18" s="106"/>
      <c r="Z18" s="98">
        <v>15</v>
      </c>
      <c r="AA18" s="106"/>
      <c r="AB18" s="101"/>
      <c r="AC18" s="103"/>
      <c r="AD18" s="232"/>
      <c r="AE18" s="255"/>
      <c r="AF18" s="98"/>
      <c r="AG18" s="106"/>
      <c r="AH18" s="98"/>
      <c r="AI18" s="106"/>
    </row>
    <row r="19" spans="1:35" s="5" customFormat="1" ht="14.1" customHeight="1" x14ac:dyDescent="0.2">
      <c r="A19" s="14" t="s">
        <v>2</v>
      </c>
      <c r="B19" s="20" t="s">
        <v>84</v>
      </c>
      <c r="C19" s="157">
        <f>SUM(G19:AI19)</f>
        <v>170</v>
      </c>
      <c r="D19" s="155">
        <f>C19/C21</f>
        <v>0.26771653543307089</v>
      </c>
      <c r="E19" s="100"/>
      <c r="F19" s="106">
        <v>15</v>
      </c>
      <c r="G19" s="114"/>
      <c r="H19" s="106"/>
      <c r="I19" s="98"/>
      <c r="J19" s="106"/>
      <c r="K19" s="100"/>
      <c r="L19" s="106">
        <v>25</v>
      </c>
      <c r="M19" s="100"/>
      <c r="N19" s="106"/>
      <c r="O19" s="100"/>
      <c r="P19" s="106">
        <v>25</v>
      </c>
      <c r="Q19" s="103"/>
      <c r="R19" s="114"/>
      <c r="S19" s="229"/>
      <c r="T19" s="98"/>
      <c r="U19" s="229">
        <v>15</v>
      </c>
      <c r="V19" s="98">
        <v>25</v>
      </c>
      <c r="W19" s="229"/>
      <c r="X19" s="98"/>
      <c r="Y19" s="106">
        <v>25</v>
      </c>
      <c r="Z19" s="98"/>
      <c r="AA19" s="106"/>
      <c r="AB19" s="101">
        <v>15</v>
      </c>
      <c r="AC19" s="103">
        <v>15</v>
      </c>
      <c r="AD19" s="232">
        <v>15</v>
      </c>
      <c r="AE19" s="255"/>
      <c r="AF19" s="98"/>
      <c r="AG19" s="106"/>
      <c r="AH19" s="98"/>
      <c r="AI19" s="106">
        <v>10</v>
      </c>
    </row>
    <row r="20" spans="1:35" s="5" customFormat="1" ht="14.1" customHeight="1" x14ac:dyDescent="0.2">
      <c r="A20" s="14" t="s">
        <v>1</v>
      </c>
      <c r="B20" s="19" t="s">
        <v>7</v>
      </c>
      <c r="C20" s="157">
        <f>SUM(G20:AI20)</f>
        <v>160</v>
      </c>
      <c r="D20" s="155">
        <f>C20/C21</f>
        <v>0.25196850393700787</v>
      </c>
      <c r="E20" s="100"/>
      <c r="F20" s="106"/>
      <c r="G20" s="114"/>
      <c r="H20" s="106"/>
      <c r="I20" s="98"/>
      <c r="J20" s="106"/>
      <c r="K20" s="100">
        <v>35</v>
      </c>
      <c r="L20" s="106"/>
      <c r="M20" s="100"/>
      <c r="N20" s="106"/>
      <c r="O20" s="100"/>
      <c r="P20" s="106"/>
      <c r="Q20" s="103">
        <v>35</v>
      </c>
      <c r="R20" s="114"/>
      <c r="S20" s="229">
        <v>30</v>
      </c>
      <c r="T20" s="98"/>
      <c r="U20" s="229"/>
      <c r="V20" s="98"/>
      <c r="W20" s="229"/>
      <c r="X20" s="98"/>
      <c r="Y20" s="106"/>
      <c r="Z20" s="98">
        <v>30</v>
      </c>
      <c r="AA20" s="106"/>
      <c r="AB20" s="101"/>
      <c r="AC20" s="103"/>
      <c r="AD20" s="232"/>
      <c r="AE20" s="255"/>
      <c r="AF20" s="98"/>
      <c r="AG20" s="106">
        <v>30</v>
      </c>
      <c r="AH20" s="98"/>
      <c r="AI20" s="106"/>
    </row>
    <row r="21" spans="1:35" s="11" customFormat="1" ht="23.1" customHeight="1" x14ac:dyDescent="0.2">
      <c r="A21" s="348" t="s">
        <v>57</v>
      </c>
      <c r="B21" s="287"/>
      <c r="C21" s="221">
        <f>SUM(C17:C20)</f>
        <v>635</v>
      </c>
      <c r="D21" s="222">
        <f>C$21/C$30</f>
        <v>0.23388581952117865</v>
      </c>
      <c r="E21" s="108">
        <f t="shared" ref="E21:F21" si="8">SUM(E17:E20)</f>
        <v>30</v>
      </c>
      <c r="F21" s="234">
        <f t="shared" si="8"/>
        <v>25</v>
      </c>
      <c r="G21" s="115">
        <f t="shared" ref="G21" si="9">SUM(G17:G20)</f>
        <v>0</v>
      </c>
      <c r="H21" s="234">
        <f t="shared" ref="H21" si="10">SUM(H17:H20)</f>
        <v>0</v>
      </c>
      <c r="I21" s="108">
        <f>SUM(I17:I20)</f>
        <v>40</v>
      </c>
      <c r="J21" s="234">
        <f t="shared" ref="J21:AG21" si="11">SUM(J17:J20)</f>
        <v>0</v>
      </c>
      <c r="K21" s="108">
        <f>SUM(K17:K20)</f>
        <v>45</v>
      </c>
      <c r="L21" s="234">
        <f t="shared" ref="L21" si="12">SUM(L17:L20)</f>
        <v>55</v>
      </c>
      <c r="M21" s="108">
        <f>SUM(M17:M20)</f>
        <v>0</v>
      </c>
      <c r="N21" s="234">
        <f t="shared" ref="N21" si="13">SUM(N17:N20)</f>
        <v>0</v>
      </c>
      <c r="O21" s="108">
        <f>SUM(O17:O20)</f>
        <v>15</v>
      </c>
      <c r="P21" s="234">
        <f t="shared" si="11"/>
        <v>40</v>
      </c>
      <c r="Q21" s="236">
        <f t="shared" ref="Q21" si="14">SUM(Q17:Q20)</f>
        <v>70</v>
      </c>
      <c r="R21" s="115">
        <f t="shared" si="11"/>
        <v>0</v>
      </c>
      <c r="S21" s="234">
        <f>SUM(S17:S20)</f>
        <v>45</v>
      </c>
      <c r="T21" s="238">
        <f t="shared" ref="T21:AD21" si="15">SUM(T17:T20)</f>
        <v>0</v>
      </c>
      <c r="U21" s="234">
        <f>SUM(U17:U20)</f>
        <v>25</v>
      </c>
      <c r="V21" s="238">
        <f t="shared" si="15"/>
        <v>35</v>
      </c>
      <c r="W21" s="234">
        <f t="shared" si="15"/>
        <v>35</v>
      </c>
      <c r="X21" s="238">
        <f t="shared" si="15"/>
        <v>0</v>
      </c>
      <c r="Y21" s="234">
        <f t="shared" si="15"/>
        <v>35</v>
      </c>
      <c r="Z21" s="238">
        <f t="shared" ref="Z21:AA21" si="16">SUM(Z17:Z20)</f>
        <v>55</v>
      </c>
      <c r="AA21" s="234">
        <f t="shared" si="16"/>
        <v>0</v>
      </c>
      <c r="AB21" s="239">
        <f t="shared" si="15"/>
        <v>25</v>
      </c>
      <c r="AC21" s="236">
        <f t="shared" si="15"/>
        <v>25</v>
      </c>
      <c r="AD21" s="237">
        <f t="shared" si="15"/>
        <v>25</v>
      </c>
      <c r="AE21" s="257">
        <f t="shared" si="11"/>
        <v>0</v>
      </c>
      <c r="AF21" s="238">
        <f t="shared" si="11"/>
        <v>0</v>
      </c>
      <c r="AG21" s="234">
        <f t="shared" si="11"/>
        <v>45</v>
      </c>
      <c r="AH21" s="238">
        <f t="shared" ref="AH21:AI21" si="17">SUM(AH17:AH20)</f>
        <v>0</v>
      </c>
      <c r="AI21" s="234">
        <f t="shared" si="17"/>
        <v>20</v>
      </c>
    </row>
    <row r="22" spans="1:35" ht="14.1" customHeight="1" x14ac:dyDescent="0.2">
      <c r="A22" s="14" t="s">
        <v>4</v>
      </c>
      <c r="B22" s="12" t="s">
        <v>61</v>
      </c>
      <c r="C22" s="157">
        <f>SUM(G22:AI22)</f>
        <v>140</v>
      </c>
      <c r="D22" s="158">
        <f>C22/C26</f>
        <v>0.19310344827586207</v>
      </c>
      <c r="E22" s="100"/>
      <c r="F22" s="106"/>
      <c r="G22" s="114"/>
      <c r="H22" s="240"/>
      <c r="I22" s="258"/>
      <c r="J22" s="240"/>
      <c r="K22" s="102"/>
      <c r="L22" s="246"/>
      <c r="M22" s="102"/>
      <c r="N22" s="246"/>
      <c r="O22" s="102">
        <v>45</v>
      </c>
      <c r="P22" s="246"/>
      <c r="Q22" s="242"/>
      <c r="R22" s="116"/>
      <c r="S22" s="229"/>
      <c r="T22" s="98"/>
      <c r="U22" s="229"/>
      <c r="V22" s="98"/>
      <c r="W22" s="229"/>
      <c r="X22" s="98"/>
      <c r="Y22" s="106">
        <v>45</v>
      </c>
      <c r="Z22" s="98"/>
      <c r="AA22" s="106"/>
      <c r="AB22" s="101"/>
      <c r="AC22" s="103"/>
      <c r="AD22" s="232"/>
      <c r="AE22" s="255"/>
      <c r="AF22" s="98"/>
      <c r="AG22" s="106"/>
      <c r="AH22" s="98"/>
      <c r="AI22" s="106">
        <v>50</v>
      </c>
    </row>
    <row r="23" spans="1:35" ht="14.1" customHeight="1" x14ac:dyDescent="0.2">
      <c r="A23" s="14" t="s">
        <v>3</v>
      </c>
      <c r="B23" s="18" t="s">
        <v>47</v>
      </c>
      <c r="C23" s="157">
        <f>SUM(G23:AI23)</f>
        <v>125</v>
      </c>
      <c r="D23" s="155">
        <f>C23/C26</f>
        <v>0.17241379310344829</v>
      </c>
      <c r="E23" s="100"/>
      <c r="F23" s="106"/>
      <c r="G23" s="114"/>
      <c r="H23" s="240"/>
      <c r="I23" s="258"/>
      <c r="J23" s="240"/>
      <c r="K23" s="259">
        <v>35</v>
      </c>
      <c r="L23" s="240">
        <v>25</v>
      </c>
      <c r="M23" s="259"/>
      <c r="N23" s="240"/>
      <c r="O23" s="259"/>
      <c r="P23" s="240">
        <v>25</v>
      </c>
      <c r="Q23" s="242"/>
      <c r="R23" s="243"/>
      <c r="S23" s="229"/>
      <c r="T23" s="98"/>
      <c r="U23" s="229"/>
      <c r="V23" s="98">
        <v>40</v>
      </c>
      <c r="W23" s="229"/>
      <c r="X23" s="98"/>
      <c r="Y23" s="106"/>
      <c r="Z23" s="98"/>
      <c r="AA23" s="106"/>
      <c r="AB23" s="101"/>
      <c r="AC23" s="103"/>
      <c r="AD23" s="232"/>
      <c r="AE23" s="255"/>
      <c r="AF23" s="98"/>
      <c r="AG23" s="106"/>
      <c r="AH23" s="98"/>
      <c r="AI23" s="106"/>
    </row>
    <row r="24" spans="1:35" s="10" customFormat="1" ht="14.1" customHeight="1" x14ac:dyDescent="0.2">
      <c r="A24" s="14" t="s">
        <v>2</v>
      </c>
      <c r="B24" s="18" t="s">
        <v>70</v>
      </c>
      <c r="C24" s="157">
        <f>SUM(G24:AI24)</f>
        <v>100</v>
      </c>
      <c r="D24" s="155">
        <f>C24/C26</f>
        <v>0.13793103448275862</v>
      </c>
      <c r="E24" s="100"/>
      <c r="F24" s="106"/>
      <c r="G24" s="114"/>
      <c r="H24" s="106"/>
      <c r="I24" s="98"/>
      <c r="J24" s="106"/>
      <c r="K24" s="100"/>
      <c r="L24" s="106"/>
      <c r="M24" s="100"/>
      <c r="N24" s="106"/>
      <c r="O24" s="100"/>
      <c r="P24" s="106"/>
      <c r="Q24" s="103">
        <v>30</v>
      </c>
      <c r="R24" s="114"/>
      <c r="S24" s="229"/>
      <c r="T24" s="98"/>
      <c r="U24" s="229"/>
      <c r="V24" s="98"/>
      <c r="W24" s="229">
        <v>40</v>
      </c>
      <c r="X24" s="98"/>
      <c r="Y24" s="106"/>
      <c r="Z24" s="98">
        <v>30</v>
      </c>
      <c r="AA24" s="106"/>
      <c r="AB24" s="101"/>
      <c r="AC24" s="103"/>
      <c r="AD24" s="232"/>
      <c r="AE24" s="255"/>
      <c r="AF24" s="98"/>
      <c r="AG24" s="106"/>
      <c r="AH24" s="98"/>
      <c r="AI24" s="106"/>
    </row>
    <row r="25" spans="1:35" s="15" customFormat="1" ht="14.1" customHeight="1" x14ac:dyDescent="0.2">
      <c r="A25" s="14" t="s">
        <v>1</v>
      </c>
      <c r="B25" s="16" t="s">
        <v>14</v>
      </c>
      <c r="C25" s="157">
        <f>SUM(G25:AI25)</f>
        <v>360</v>
      </c>
      <c r="D25" s="155">
        <f>C25/C26</f>
        <v>0.49655172413793103</v>
      </c>
      <c r="E25" s="100"/>
      <c r="F25" s="106">
        <v>90</v>
      </c>
      <c r="G25" s="114"/>
      <c r="H25" s="106"/>
      <c r="I25" s="98"/>
      <c r="J25" s="106"/>
      <c r="K25" s="100"/>
      <c r="L25" s="106"/>
      <c r="M25" s="100"/>
      <c r="N25" s="106"/>
      <c r="O25" s="100"/>
      <c r="P25" s="106"/>
      <c r="Q25" s="103"/>
      <c r="R25" s="114"/>
      <c r="S25" s="229"/>
      <c r="T25" s="98"/>
      <c r="U25" s="229">
        <v>90</v>
      </c>
      <c r="V25" s="98"/>
      <c r="W25" s="229"/>
      <c r="X25" s="98"/>
      <c r="Y25" s="106"/>
      <c r="Z25" s="98"/>
      <c r="AA25" s="106"/>
      <c r="AB25" s="101">
        <v>90</v>
      </c>
      <c r="AC25" s="103">
        <v>90</v>
      </c>
      <c r="AD25" s="232">
        <v>90</v>
      </c>
      <c r="AE25" s="255"/>
      <c r="AF25" s="98"/>
      <c r="AG25" s="106"/>
      <c r="AH25" s="98"/>
      <c r="AI25" s="106"/>
    </row>
    <row r="26" spans="1:35" s="11" customFormat="1" ht="21.95" customHeight="1" x14ac:dyDescent="0.2">
      <c r="A26" s="349" t="s">
        <v>5</v>
      </c>
      <c r="B26" s="350"/>
      <c r="C26" s="221">
        <f>SUM(C22:C25)</f>
        <v>725</v>
      </c>
      <c r="D26" s="222">
        <f>C$26/C$30</f>
        <v>0.26703499079189685</v>
      </c>
      <c r="E26" s="108">
        <f t="shared" ref="E26:F26" si="18">SUM(E22:E25)</f>
        <v>0</v>
      </c>
      <c r="F26" s="234">
        <f t="shared" si="18"/>
        <v>90</v>
      </c>
      <c r="G26" s="115">
        <f t="shared" ref="G26" si="19">SUM(G22:G25)</f>
        <v>0</v>
      </c>
      <c r="H26" s="234">
        <f t="shared" ref="H26:R26" si="20">SUM(H22:H25)</f>
        <v>0</v>
      </c>
      <c r="I26" s="108">
        <f t="shared" si="20"/>
        <v>0</v>
      </c>
      <c r="J26" s="234">
        <f t="shared" si="20"/>
        <v>0</v>
      </c>
      <c r="K26" s="108">
        <f t="shared" si="20"/>
        <v>35</v>
      </c>
      <c r="L26" s="234">
        <f t="shared" si="20"/>
        <v>25</v>
      </c>
      <c r="M26" s="108">
        <f t="shared" si="20"/>
        <v>0</v>
      </c>
      <c r="N26" s="234">
        <f t="shared" si="20"/>
        <v>0</v>
      </c>
      <c r="O26" s="108">
        <f t="shared" si="20"/>
        <v>45</v>
      </c>
      <c r="P26" s="234">
        <f t="shared" si="20"/>
        <v>25</v>
      </c>
      <c r="Q26" s="236">
        <f t="shared" ref="Q26" si="21">SUM(Q22:Q25)</f>
        <v>30</v>
      </c>
      <c r="R26" s="115">
        <f t="shared" si="20"/>
        <v>0</v>
      </c>
      <c r="S26" s="234">
        <f>SUM(S22:S25)</f>
        <v>0</v>
      </c>
      <c r="T26" s="238">
        <f t="shared" ref="T26:AC26" si="22">SUM(T22:T25)</f>
        <v>0</v>
      </c>
      <c r="U26" s="234">
        <f>SUM(U22:U25)</f>
        <v>90</v>
      </c>
      <c r="V26" s="238">
        <f t="shared" si="22"/>
        <v>40</v>
      </c>
      <c r="W26" s="234">
        <f t="shared" si="22"/>
        <v>40</v>
      </c>
      <c r="X26" s="238">
        <f t="shared" si="22"/>
        <v>0</v>
      </c>
      <c r="Y26" s="234">
        <f t="shared" si="22"/>
        <v>45</v>
      </c>
      <c r="Z26" s="238">
        <f t="shared" ref="Z26:AA26" si="23">SUM(Z22:Z25)</f>
        <v>30</v>
      </c>
      <c r="AA26" s="234">
        <f t="shared" si="23"/>
        <v>0</v>
      </c>
      <c r="AB26" s="239">
        <f t="shared" si="22"/>
        <v>90</v>
      </c>
      <c r="AC26" s="236">
        <f t="shared" si="22"/>
        <v>90</v>
      </c>
      <c r="AD26" s="237">
        <f>SUM(AD22:AD25)</f>
        <v>90</v>
      </c>
      <c r="AE26" s="257">
        <f t="shared" ref="AE26:AG26" si="24">SUM(AE22:AE25)</f>
        <v>0</v>
      </c>
      <c r="AF26" s="238">
        <f t="shared" si="24"/>
        <v>0</v>
      </c>
      <c r="AG26" s="234">
        <f t="shared" si="24"/>
        <v>0</v>
      </c>
      <c r="AH26" s="238">
        <f t="shared" ref="AH26:AI26" si="25">SUM(AH22:AH25)</f>
        <v>0</v>
      </c>
      <c r="AI26" s="234">
        <f t="shared" si="25"/>
        <v>50</v>
      </c>
    </row>
    <row r="27" spans="1:35" ht="14.1" customHeight="1" x14ac:dyDescent="0.2">
      <c r="A27" s="14" t="s">
        <v>4</v>
      </c>
      <c r="B27" s="12" t="s">
        <v>68</v>
      </c>
      <c r="C27" s="223">
        <f>SUM(G27:AI27)</f>
        <v>40</v>
      </c>
      <c r="D27" s="222">
        <f>C27/C30</f>
        <v>1.4732965009208104E-2</v>
      </c>
      <c r="E27" s="100"/>
      <c r="F27" s="106">
        <v>10</v>
      </c>
      <c r="G27" s="114"/>
      <c r="H27" s="98"/>
      <c r="I27" s="102"/>
      <c r="J27" s="98"/>
      <c r="K27" s="100"/>
      <c r="L27" s="98"/>
      <c r="M27" s="102"/>
      <c r="N27" s="98"/>
      <c r="O27" s="102"/>
      <c r="P27" s="106"/>
      <c r="Q27" s="103"/>
      <c r="R27" s="114"/>
      <c r="S27" s="229"/>
      <c r="T27" s="98"/>
      <c r="U27" s="229">
        <v>10</v>
      </c>
      <c r="V27" s="98"/>
      <c r="W27" s="229"/>
      <c r="X27" s="98"/>
      <c r="Y27" s="106"/>
      <c r="Z27" s="98"/>
      <c r="AA27" s="106"/>
      <c r="AB27" s="101">
        <v>10</v>
      </c>
      <c r="AC27" s="103">
        <v>10</v>
      </c>
      <c r="AD27" s="232">
        <v>10</v>
      </c>
      <c r="AE27" s="255"/>
      <c r="AF27" s="98"/>
      <c r="AG27" s="106"/>
      <c r="AH27" s="98"/>
      <c r="AI27" s="106"/>
    </row>
    <row r="28" spans="1:35" s="2" customFormat="1" ht="14.1" customHeight="1" x14ac:dyDescent="0.2">
      <c r="A28" s="14" t="s">
        <v>3</v>
      </c>
      <c r="B28" s="12" t="s">
        <v>76</v>
      </c>
      <c r="C28" s="223">
        <f>SUM(G28:AI28)</f>
        <v>0</v>
      </c>
      <c r="D28" s="222">
        <f>C28/C30</f>
        <v>0</v>
      </c>
      <c r="E28" s="100"/>
      <c r="F28" s="106"/>
      <c r="G28" s="114"/>
      <c r="H28" s="101"/>
      <c r="I28" s="107"/>
      <c r="J28" s="101"/>
      <c r="K28" s="107"/>
      <c r="L28" s="101"/>
      <c r="M28" s="107"/>
      <c r="N28" s="101"/>
      <c r="O28" s="107"/>
      <c r="P28" s="103"/>
      <c r="Q28" s="103"/>
      <c r="R28" s="114"/>
      <c r="S28" s="104"/>
      <c r="T28" s="101"/>
      <c r="U28" s="104"/>
      <c r="V28" s="101"/>
      <c r="W28" s="104"/>
      <c r="X28" s="101"/>
      <c r="Y28" s="103"/>
      <c r="Z28" s="101"/>
      <c r="AA28" s="103"/>
      <c r="AB28" s="101"/>
      <c r="AC28" s="103"/>
      <c r="AD28" s="232"/>
      <c r="AE28" s="261"/>
      <c r="AF28" s="101"/>
      <c r="AG28" s="103"/>
      <c r="AH28" s="101"/>
      <c r="AI28" s="103"/>
    </row>
    <row r="29" spans="1:35" s="2" customFormat="1" ht="14.1" customHeight="1" x14ac:dyDescent="0.2">
      <c r="A29" s="14" t="s">
        <v>2</v>
      </c>
      <c r="B29" s="12" t="s">
        <v>124</v>
      </c>
      <c r="C29" s="223">
        <f>SUM(G29:AI29)</f>
        <v>0</v>
      </c>
      <c r="D29" s="222">
        <f>C29/C30</f>
        <v>0</v>
      </c>
      <c r="E29" s="55"/>
      <c r="F29" s="248"/>
      <c r="G29" s="117"/>
      <c r="H29" s="248"/>
      <c r="I29" s="105"/>
      <c r="J29" s="248"/>
      <c r="K29" s="249"/>
      <c r="L29" s="249"/>
      <c r="M29" s="75"/>
      <c r="N29" s="248"/>
      <c r="P29" s="262"/>
      <c r="Q29" s="279"/>
      <c r="R29" s="117"/>
      <c r="S29" s="248"/>
      <c r="T29" s="75"/>
      <c r="U29" s="248"/>
      <c r="V29" s="249"/>
      <c r="W29" s="248"/>
      <c r="X29" s="249"/>
      <c r="Y29" s="104"/>
      <c r="Z29" s="249"/>
      <c r="AA29" s="104"/>
      <c r="AB29" s="249"/>
      <c r="AC29" s="104"/>
      <c r="AD29" s="256"/>
      <c r="AE29" s="264"/>
      <c r="AF29" s="249"/>
      <c r="AG29" s="104"/>
      <c r="AH29" s="249"/>
      <c r="AI29" s="104"/>
    </row>
    <row r="30" spans="1:35" s="11" customFormat="1" ht="21.95" customHeight="1" thickBot="1" x14ac:dyDescent="0.25">
      <c r="A30" s="344" t="s">
        <v>0</v>
      </c>
      <c r="B30" s="345"/>
      <c r="C30" s="224">
        <f>C$21+C$16+C26+C27+C28+C29</f>
        <v>2715</v>
      </c>
      <c r="D30" s="225">
        <f>C30/Razem!F34</f>
        <v>0.30029863953102531</v>
      </c>
      <c r="E30" s="109">
        <f t="shared" ref="E30:F30" si="26">E$21+E$16+E26+E27+E28+E29</f>
        <v>130</v>
      </c>
      <c r="F30" s="109">
        <f t="shared" si="26"/>
        <v>155</v>
      </c>
      <c r="G30" s="118">
        <f t="shared" ref="G30" si="27">G$21+G$16+G26+G27+G28+G29</f>
        <v>0</v>
      </c>
      <c r="H30" s="109">
        <f t="shared" ref="H30:AD30" si="28">H$21+H$16+H26+H27+H28+H29</f>
        <v>0</v>
      </c>
      <c r="I30" s="109">
        <f t="shared" si="28"/>
        <v>120</v>
      </c>
      <c r="J30" s="109">
        <f t="shared" si="28"/>
        <v>100</v>
      </c>
      <c r="K30" s="109">
        <f t="shared" si="28"/>
        <v>120</v>
      </c>
      <c r="L30" s="109">
        <f t="shared" si="28"/>
        <v>120</v>
      </c>
      <c r="M30" s="109">
        <f t="shared" si="28"/>
        <v>95</v>
      </c>
      <c r="N30" s="109">
        <f t="shared" si="28"/>
        <v>0</v>
      </c>
      <c r="O30" s="109">
        <f>O$21+O$16+O26+O27+O28+P29</f>
        <v>120</v>
      </c>
      <c r="P30" s="109">
        <f>P$21+P$16+P26+P27+P28+P29</f>
        <v>120</v>
      </c>
      <c r="Q30" s="109">
        <f t="shared" ref="Q30" si="29">Q$21+Q$16+Q26+Q27+Q28+Q29</f>
        <v>120</v>
      </c>
      <c r="R30" s="118">
        <f t="shared" si="28"/>
        <v>0</v>
      </c>
      <c r="S30" s="109">
        <f t="shared" si="28"/>
        <v>135</v>
      </c>
      <c r="T30" s="109">
        <f t="shared" si="28"/>
        <v>100</v>
      </c>
      <c r="U30" s="109">
        <f t="shared" si="28"/>
        <v>155</v>
      </c>
      <c r="V30" s="109">
        <f t="shared" si="28"/>
        <v>120</v>
      </c>
      <c r="W30" s="109">
        <f t="shared" si="28"/>
        <v>130</v>
      </c>
      <c r="X30" s="109">
        <f t="shared" si="28"/>
        <v>100</v>
      </c>
      <c r="Y30" s="109">
        <f t="shared" si="28"/>
        <v>125</v>
      </c>
      <c r="Z30" s="109">
        <f t="shared" ref="Z30:AA30" si="30">Z$21+Z$16+Z26+Z27+Z28+Z29</f>
        <v>130</v>
      </c>
      <c r="AA30" s="109">
        <f t="shared" si="30"/>
        <v>0</v>
      </c>
      <c r="AB30" s="109">
        <f t="shared" si="28"/>
        <v>155</v>
      </c>
      <c r="AC30" s="109">
        <f t="shared" si="28"/>
        <v>155</v>
      </c>
      <c r="AD30" s="118">
        <f t="shared" si="28"/>
        <v>155</v>
      </c>
      <c r="AE30" s="109">
        <f t="shared" ref="AE30:AG30" si="31">AE$21+AE$16+AE26+AE27+AE28+AE29</f>
        <v>0</v>
      </c>
      <c r="AF30" s="265">
        <f t="shared" si="31"/>
        <v>0</v>
      </c>
      <c r="AG30" s="109">
        <f t="shared" si="31"/>
        <v>120</v>
      </c>
      <c r="AH30" s="109">
        <f t="shared" ref="AH30:AI30" si="32">AH$21+AH$16+AH26+AH27+AH28+AH29</f>
        <v>100</v>
      </c>
      <c r="AI30" s="109">
        <f t="shared" si="32"/>
        <v>120</v>
      </c>
    </row>
  </sheetData>
  <mergeCells count="36">
    <mergeCell ref="V4:W4"/>
    <mergeCell ref="AB1:AD1"/>
    <mergeCell ref="V2:W2"/>
    <mergeCell ref="M4:N4"/>
    <mergeCell ref="K4:L4"/>
    <mergeCell ref="H1:P1"/>
    <mergeCell ref="X4:Y4"/>
    <mergeCell ref="X2:Y2"/>
    <mergeCell ref="T4:U4"/>
    <mergeCell ref="AF2:AG2"/>
    <mergeCell ref="AF4:AG4"/>
    <mergeCell ref="Z2:AA2"/>
    <mergeCell ref="Z4:AA4"/>
    <mergeCell ref="AB4:AC4"/>
    <mergeCell ref="AB2:AC2"/>
    <mergeCell ref="A30:B30"/>
    <mergeCell ref="A16:B16"/>
    <mergeCell ref="A21:B21"/>
    <mergeCell ref="A26:B26"/>
    <mergeCell ref="A4:B4"/>
    <mergeCell ref="AE1:AI1"/>
    <mergeCell ref="AH2:AI2"/>
    <mergeCell ref="AH4:AI4"/>
    <mergeCell ref="A2:B2"/>
    <mergeCell ref="C1:D1"/>
    <mergeCell ref="I2:J2"/>
    <mergeCell ref="K2:L2"/>
    <mergeCell ref="M2:N2"/>
    <mergeCell ref="O2:P2"/>
    <mergeCell ref="A1:B1"/>
    <mergeCell ref="A3:B3"/>
    <mergeCell ref="O4:P4"/>
    <mergeCell ref="I4:J4"/>
    <mergeCell ref="E2:F2"/>
    <mergeCell ref="E4:F4"/>
    <mergeCell ref="T2:U2"/>
  </mergeCells>
  <printOptions gridLines="1"/>
  <pageMargins left="0.3" right="0.34" top="0.37" bottom="0.27559055118110237" header="0.38" footer="0.28999999999999998"/>
  <pageSetup paperSize="9" firstPageNumber="0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tabSelected="1" zoomScale="110" zoomScaleNormal="110" workbookViewId="0">
      <selection activeCell="B29" sqref="B29"/>
    </sheetView>
  </sheetViews>
  <sheetFormatPr defaultRowHeight="11.25" x14ac:dyDescent="0.2"/>
  <cols>
    <col min="1" max="1" width="2.5703125" style="14" customWidth="1"/>
    <col min="2" max="2" width="38.85546875" style="1" customWidth="1"/>
    <col min="3" max="3" width="5.7109375" style="4" customWidth="1"/>
    <col min="4" max="4" width="5.7109375" style="3" customWidth="1"/>
    <col min="5" max="10" width="3.7109375" style="6" customWidth="1"/>
    <col min="11" max="11" width="3.7109375" style="7" customWidth="1"/>
    <col min="12" max="15" width="3.7109375" style="6" customWidth="1"/>
    <col min="16" max="21" width="3.7109375" style="8" customWidth="1"/>
    <col min="22" max="22" width="3.7109375" style="7" customWidth="1"/>
    <col min="23" max="27" width="3.7109375" style="8" customWidth="1"/>
    <col min="28" max="33" width="3.7109375" style="6" customWidth="1"/>
    <col min="34" max="16384" width="9.140625" style="1"/>
  </cols>
  <sheetData>
    <row r="1" spans="1:33" s="9" customFormat="1" ht="51.75" customHeight="1" x14ac:dyDescent="0.2">
      <c r="A1" s="375" t="s">
        <v>117</v>
      </c>
      <c r="B1" s="376"/>
      <c r="C1" s="377">
        <f>C2+D2</f>
        <v>16</v>
      </c>
      <c r="D1" s="378"/>
      <c r="E1" s="160"/>
      <c r="F1" s="195"/>
      <c r="G1" s="173"/>
      <c r="H1" s="161"/>
      <c r="I1" s="160"/>
      <c r="J1" s="161"/>
      <c r="K1" s="160"/>
      <c r="L1" s="135"/>
      <c r="M1" s="194"/>
      <c r="N1" s="136"/>
      <c r="O1" s="159"/>
      <c r="P1" s="144"/>
      <c r="Q1" s="379" t="s">
        <v>96</v>
      </c>
      <c r="R1" s="380"/>
      <c r="S1" s="380"/>
      <c r="T1" s="380"/>
      <c r="U1" s="381"/>
      <c r="V1" s="190"/>
      <c r="W1" s="191"/>
      <c r="X1" s="136"/>
      <c r="Y1" s="136"/>
      <c r="Z1" s="136"/>
      <c r="AA1" s="136"/>
      <c r="AB1" s="136"/>
      <c r="AC1" s="136"/>
      <c r="AD1" s="136"/>
      <c r="AE1" s="136"/>
      <c r="AF1" s="136"/>
      <c r="AG1" s="190"/>
    </row>
    <row r="2" spans="1:33" s="43" customFormat="1" ht="21.95" customHeight="1" x14ac:dyDescent="0.2">
      <c r="A2" s="341" t="s">
        <v>75</v>
      </c>
      <c r="B2" s="342"/>
      <c r="C2" s="214">
        <f>SUM(E2:AG2)</f>
        <v>13</v>
      </c>
      <c r="D2" s="214">
        <v>3</v>
      </c>
      <c r="E2" s="320">
        <v>1</v>
      </c>
      <c r="F2" s="321"/>
      <c r="G2" s="320">
        <v>1</v>
      </c>
      <c r="H2" s="321"/>
      <c r="I2" s="320">
        <v>1</v>
      </c>
      <c r="J2" s="321"/>
      <c r="K2" s="166" t="s">
        <v>10</v>
      </c>
      <c r="L2" s="320">
        <v>1</v>
      </c>
      <c r="M2" s="321"/>
      <c r="N2" s="320">
        <v>1</v>
      </c>
      <c r="O2" s="321"/>
      <c r="P2" s="320">
        <v>1</v>
      </c>
      <c r="Q2" s="321"/>
      <c r="R2" s="320">
        <v>1</v>
      </c>
      <c r="S2" s="321"/>
      <c r="T2" s="361">
        <v>1</v>
      </c>
      <c r="U2" s="362"/>
      <c r="V2" s="203" t="s">
        <v>10</v>
      </c>
      <c r="W2" s="202" t="s">
        <v>10</v>
      </c>
      <c r="X2" s="320">
        <v>1</v>
      </c>
      <c r="Y2" s="321"/>
      <c r="Z2" s="320">
        <v>1</v>
      </c>
      <c r="AA2" s="321"/>
      <c r="AB2" s="320">
        <v>1</v>
      </c>
      <c r="AC2" s="321"/>
      <c r="AD2" s="320">
        <v>1</v>
      </c>
      <c r="AE2" s="321"/>
      <c r="AF2" s="320">
        <v>1</v>
      </c>
      <c r="AG2" s="321"/>
    </row>
    <row r="3" spans="1:33" s="56" customFormat="1" ht="21.95" customHeight="1" x14ac:dyDescent="0.2">
      <c r="A3" s="326" t="s">
        <v>71</v>
      </c>
      <c r="B3" s="327"/>
      <c r="C3" s="215">
        <f>SUM(E3:AG3)</f>
        <v>17</v>
      </c>
      <c r="D3" s="216">
        <v>3</v>
      </c>
      <c r="E3" s="69"/>
      <c r="F3" s="68">
        <v>1</v>
      </c>
      <c r="G3" s="69">
        <v>1</v>
      </c>
      <c r="H3" s="68">
        <v>1</v>
      </c>
      <c r="I3" s="69">
        <v>1</v>
      </c>
      <c r="J3" s="68">
        <v>1</v>
      </c>
      <c r="K3" s="163"/>
      <c r="L3" s="58"/>
      <c r="M3" s="66">
        <v>1</v>
      </c>
      <c r="N3" s="165">
        <v>1</v>
      </c>
      <c r="O3" s="66">
        <v>1</v>
      </c>
      <c r="P3" s="59"/>
      <c r="Q3" s="196" t="s">
        <v>72</v>
      </c>
      <c r="R3" s="59">
        <v>1</v>
      </c>
      <c r="S3" s="197" t="s">
        <v>72</v>
      </c>
      <c r="T3" s="59">
        <v>1</v>
      </c>
      <c r="U3" s="196" t="s">
        <v>72</v>
      </c>
      <c r="V3" s="176"/>
      <c r="W3" s="193"/>
      <c r="X3" s="62"/>
      <c r="Y3" s="61">
        <v>1</v>
      </c>
      <c r="Z3" s="62">
        <v>1</v>
      </c>
      <c r="AA3" s="63">
        <v>1</v>
      </c>
      <c r="AB3" s="64"/>
      <c r="AC3" s="65">
        <v>1</v>
      </c>
      <c r="AD3" s="64">
        <v>1</v>
      </c>
      <c r="AE3" s="204">
        <v>1</v>
      </c>
      <c r="AF3" s="64">
        <v>1</v>
      </c>
      <c r="AG3" s="141"/>
    </row>
    <row r="4" spans="1:33" s="56" customFormat="1" ht="24" customHeight="1" x14ac:dyDescent="0.2">
      <c r="A4" s="353" t="s">
        <v>121</v>
      </c>
      <c r="B4" s="354"/>
      <c r="C4" s="110" t="s">
        <v>63</v>
      </c>
      <c r="D4" s="111" t="s">
        <v>13</v>
      </c>
      <c r="E4" s="382">
        <v>19</v>
      </c>
      <c r="F4" s="352"/>
      <c r="G4" s="382">
        <v>20</v>
      </c>
      <c r="H4" s="352"/>
      <c r="I4" s="382">
        <v>21</v>
      </c>
      <c r="J4" s="352"/>
      <c r="K4" s="192">
        <v>22</v>
      </c>
      <c r="L4" s="351">
        <v>23</v>
      </c>
      <c r="M4" s="355"/>
      <c r="N4" s="351">
        <v>24</v>
      </c>
      <c r="O4" s="355"/>
      <c r="P4" s="351">
        <v>25</v>
      </c>
      <c r="Q4" s="355"/>
      <c r="R4" s="351">
        <v>26</v>
      </c>
      <c r="S4" s="355"/>
      <c r="T4" s="351">
        <v>27</v>
      </c>
      <c r="U4" s="355"/>
      <c r="V4" s="200">
        <v>28</v>
      </c>
      <c r="W4" s="200">
        <v>29</v>
      </c>
      <c r="X4" s="351">
        <v>30</v>
      </c>
      <c r="Y4" s="352"/>
      <c r="Z4" s="351">
        <v>1</v>
      </c>
      <c r="AA4" s="352"/>
      <c r="AB4" s="351">
        <v>2</v>
      </c>
      <c r="AC4" s="352"/>
      <c r="AD4" s="351">
        <v>3</v>
      </c>
      <c r="AE4" s="352"/>
      <c r="AF4" s="351">
        <v>4</v>
      </c>
      <c r="AG4" s="352"/>
    </row>
    <row r="5" spans="1:33" ht="14.1" customHeight="1" x14ac:dyDescent="0.2">
      <c r="A5" s="14" t="s">
        <v>4</v>
      </c>
      <c r="B5" s="18" t="s">
        <v>81</v>
      </c>
      <c r="C5" s="156">
        <f>SUM(E5:AG5)</f>
        <v>0</v>
      </c>
      <c r="D5" s="154">
        <f>C5/C16</f>
        <v>0</v>
      </c>
      <c r="E5" s="101"/>
      <c r="F5" s="104"/>
      <c r="G5" s="101"/>
      <c r="H5" s="104"/>
      <c r="I5" s="101"/>
      <c r="J5" s="104"/>
      <c r="K5" s="114"/>
      <c r="L5" s="100"/>
      <c r="M5" s="101"/>
      <c r="N5" s="102"/>
      <c r="O5" s="103"/>
      <c r="P5" s="101"/>
      <c r="Q5" s="104"/>
      <c r="R5" s="101"/>
      <c r="S5" s="104"/>
      <c r="T5" s="101"/>
      <c r="U5" s="104"/>
      <c r="V5" s="101"/>
      <c r="W5" s="114"/>
      <c r="X5" s="101"/>
      <c r="Y5" s="104"/>
      <c r="Z5" s="98"/>
      <c r="AA5" s="104"/>
      <c r="AB5" s="98"/>
      <c r="AC5" s="104"/>
      <c r="AD5" s="98"/>
      <c r="AE5" s="104"/>
      <c r="AF5" s="98"/>
      <c r="AG5" s="104"/>
    </row>
    <row r="6" spans="1:33" ht="14.1" customHeight="1" x14ac:dyDescent="0.2">
      <c r="A6" s="14" t="s">
        <v>3</v>
      </c>
      <c r="B6" s="18" t="s">
        <v>65</v>
      </c>
      <c r="C6" s="157">
        <f>SUM(E6:AG6)</f>
        <v>0</v>
      </c>
      <c r="D6" s="155">
        <f>C6/C16</f>
        <v>0</v>
      </c>
      <c r="E6" s="98"/>
      <c r="F6" s="229"/>
      <c r="G6" s="98"/>
      <c r="H6" s="229"/>
      <c r="I6" s="98"/>
      <c r="J6" s="229"/>
      <c r="K6" s="114"/>
      <c r="L6" s="98"/>
      <c r="M6" s="98"/>
      <c r="N6" s="100"/>
      <c r="O6" s="98"/>
      <c r="P6" s="100"/>
      <c r="Q6" s="106"/>
      <c r="R6" s="100"/>
      <c r="S6" s="106"/>
      <c r="T6" s="100"/>
      <c r="U6" s="106"/>
      <c r="V6" s="101"/>
      <c r="W6" s="114"/>
      <c r="X6" s="98"/>
      <c r="Y6" s="229"/>
      <c r="Z6" s="98"/>
      <c r="AA6" s="229"/>
      <c r="AB6" s="98"/>
      <c r="AC6" s="106"/>
      <c r="AD6" s="98"/>
      <c r="AE6" s="106"/>
      <c r="AF6" s="98"/>
      <c r="AG6" s="106"/>
    </row>
    <row r="7" spans="1:33" ht="14.1" customHeight="1" x14ac:dyDescent="0.2">
      <c r="A7" s="14" t="s">
        <v>2</v>
      </c>
      <c r="B7" s="12" t="s">
        <v>45</v>
      </c>
      <c r="C7" s="157">
        <f t="shared" ref="C7:C15" si="0">SUM(E7:AG7)</f>
        <v>160</v>
      </c>
      <c r="D7" s="155">
        <f>C7/C16</f>
        <v>0.18823529411764706</v>
      </c>
      <c r="E7" s="98"/>
      <c r="F7" s="229"/>
      <c r="G7" s="98">
        <v>50</v>
      </c>
      <c r="H7" s="229"/>
      <c r="I7" s="98"/>
      <c r="J7" s="229"/>
      <c r="K7" s="114"/>
      <c r="L7" s="98"/>
      <c r="M7" s="98"/>
      <c r="N7" s="100">
        <v>30</v>
      </c>
      <c r="O7" s="98"/>
      <c r="P7" s="100"/>
      <c r="Q7" s="106"/>
      <c r="R7" s="100"/>
      <c r="S7" s="106"/>
      <c r="T7" s="100"/>
      <c r="U7" s="106"/>
      <c r="V7" s="101"/>
      <c r="W7" s="114"/>
      <c r="X7" s="98"/>
      <c r="Y7" s="229"/>
      <c r="Z7" s="98">
        <v>50</v>
      </c>
      <c r="AA7" s="229"/>
      <c r="AB7" s="98"/>
      <c r="AC7" s="106"/>
      <c r="AD7" s="98">
        <v>30</v>
      </c>
      <c r="AE7" s="106"/>
      <c r="AF7" s="98"/>
      <c r="AG7" s="106"/>
    </row>
    <row r="8" spans="1:33" ht="14.1" customHeight="1" x14ac:dyDescent="0.2">
      <c r="A8" s="14" t="s">
        <v>1</v>
      </c>
      <c r="B8" s="12" t="s">
        <v>64</v>
      </c>
      <c r="C8" s="157">
        <f t="shared" si="0"/>
        <v>30</v>
      </c>
      <c r="D8" s="155">
        <f>C8/C16</f>
        <v>3.5294117647058823E-2</v>
      </c>
      <c r="E8" s="98"/>
      <c r="F8" s="98"/>
      <c r="G8" s="100"/>
      <c r="H8" s="106"/>
      <c r="I8" s="100"/>
      <c r="J8" s="106"/>
      <c r="K8" s="114"/>
      <c r="L8" s="98"/>
      <c r="M8" s="98">
        <v>20</v>
      </c>
      <c r="N8" s="100"/>
      <c r="O8" s="106"/>
      <c r="P8" s="98"/>
      <c r="Q8" s="106"/>
      <c r="R8" s="98"/>
      <c r="S8" s="106"/>
      <c r="T8" s="98"/>
      <c r="U8" s="106"/>
      <c r="V8" s="101"/>
      <c r="W8" s="114"/>
      <c r="X8" s="98"/>
      <c r="Y8" s="229">
        <v>10</v>
      </c>
      <c r="Z8" s="98"/>
      <c r="AA8" s="229"/>
      <c r="AB8" s="98"/>
      <c r="AC8" s="106"/>
      <c r="AD8" s="98"/>
      <c r="AE8" s="106"/>
      <c r="AF8" s="98"/>
      <c r="AG8" s="106"/>
    </row>
    <row r="9" spans="1:33" ht="14.1" customHeight="1" x14ac:dyDescent="0.2">
      <c r="A9" s="14" t="s">
        <v>6</v>
      </c>
      <c r="B9" s="18" t="s">
        <v>59</v>
      </c>
      <c r="C9" s="157">
        <f t="shared" si="0"/>
        <v>50</v>
      </c>
      <c r="D9" s="155">
        <f>C9/C16</f>
        <v>5.8823529411764705E-2</v>
      </c>
      <c r="E9" s="98"/>
      <c r="F9" s="98"/>
      <c r="G9" s="100"/>
      <c r="H9" s="106">
        <v>15</v>
      </c>
      <c r="I9" s="100"/>
      <c r="J9" s="106"/>
      <c r="K9" s="114"/>
      <c r="L9" s="98"/>
      <c r="M9" s="98"/>
      <c r="N9" s="100"/>
      <c r="O9" s="106">
        <v>15</v>
      </c>
      <c r="P9" s="101"/>
      <c r="Q9" s="106"/>
      <c r="R9" s="101"/>
      <c r="S9" s="106"/>
      <c r="T9" s="101"/>
      <c r="U9" s="106"/>
      <c r="V9" s="101"/>
      <c r="W9" s="114"/>
      <c r="X9" s="101"/>
      <c r="Y9" s="229">
        <v>10</v>
      </c>
      <c r="Z9" s="98"/>
      <c r="AA9" s="229"/>
      <c r="AB9" s="98"/>
      <c r="AC9" s="103"/>
      <c r="AD9" s="98"/>
      <c r="AE9" s="103">
        <v>10</v>
      </c>
      <c r="AF9" s="98"/>
      <c r="AG9" s="103"/>
    </row>
    <row r="10" spans="1:33" ht="14.1" customHeight="1" x14ac:dyDescent="0.2">
      <c r="A10" s="14" t="s">
        <v>9</v>
      </c>
      <c r="B10" s="18" t="s">
        <v>60</v>
      </c>
      <c r="C10" s="157">
        <f t="shared" si="0"/>
        <v>15</v>
      </c>
      <c r="D10" s="155">
        <f>C10/C16</f>
        <v>1.7647058823529412E-2</v>
      </c>
      <c r="E10" s="98"/>
      <c r="F10" s="98"/>
      <c r="G10" s="100"/>
      <c r="H10" s="106"/>
      <c r="I10" s="100"/>
      <c r="J10" s="106"/>
      <c r="K10" s="114"/>
      <c r="L10" s="98"/>
      <c r="M10" s="98"/>
      <c r="N10" s="100"/>
      <c r="O10" s="106"/>
      <c r="P10" s="101"/>
      <c r="Q10" s="106">
        <v>5</v>
      </c>
      <c r="R10" s="101"/>
      <c r="S10" s="106">
        <v>5</v>
      </c>
      <c r="T10" s="101"/>
      <c r="U10" s="106">
        <v>5</v>
      </c>
      <c r="V10" s="101"/>
      <c r="W10" s="114"/>
      <c r="X10" s="101"/>
      <c r="Y10" s="229"/>
      <c r="Z10" s="98"/>
      <c r="AA10" s="229"/>
      <c r="AB10" s="98"/>
      <c r="AC10" s="103"/>
      <c r="AD10" s="98"/>
      <c r="AE10" s="103"/>
      <c r="AF10" s="98"/>
      <c r="AG10" s="103"/>
    </row>
    <row r="11" spans="1:33" ht="14.1" customHeight="1" x14ac:dyDescent="0.2">
      <c r="A11" s="14" t="s">
        <v>34</v>
      </c>
      <c r="B11" s="18" t="s">
        <v>111</v>
      </c>
      <c r="C11" s="157">
        <f t="shared" si="0"/>
        <v>80</v>
      </c>
      <c r="D11" s="155">
        <f>C11/C16</f>
        <v>9.4117647058823528E-2</v>
      </c>
      <c r="E11" s="98"/>
      <c r="F11" s="98"/>
      <c r="G11" s="100"/>
      <c r="H11" s="106">
        <v>10</v>
      </c>
      <c r="I11" s="100">
        <v>10</v>
      </c>
      <c r="J11" s="106"/>
      <c r="K11" s="114"/>
      <c r="L11" s="98"/>
      <c r="M11" s="98">
        <v>30</v>
      </c>
      <c r="N11" s="100"/>
      <c r="O11" s="106">
        <v>10</v>
      </c>
      <c r="P11" s="101"/>
      <c r="Q11" s="106"/>
      <c r="R11" s="101"/>
      <c r="S11" s="106"/>
      <c r="T11" s="101"/>
      <c r="U11" s="106"/>
      <c r="V11" s="101"/>
      <c r="W11" s="114"/>
      <c r="X11" s="101"/>
      <c r="Y11" s="229">
        <v>20</v>
      </c>
      <c r="Z11" s="98"/>
      <c r="AA11" s="229"/>
      <c r="AB11" s="98"/>
      <c r="AC11" s="103"/>
      <c r="AD11" s="98"/>
      <c r="AE11" s="103"/>
      <c r="AF11" s="98"/>
      <c r="AG11" s="103"/>
    </row>
    <row r="12" spans="1:33" ht="14.1" customHeight="1" x14ac:dyDescent="0.2">
      <c r="A12" s="14" t="s">
        <v>35</v>
      </c>
      <c r="B12" s="12" t="s">
        <v>79</v>
      </c>
      <c r="C12" s="157">
        <f t="shared" si="0"/>
        <v>0</v>
      </c>
      <c r="D12" s="155">
        <f>C12/C16</f>
        <v>0</v>
      </c>
      <c r="E12" s="98"/>
      <c r="F12" s="98"/>
      <c r="G12" s="100"/>
      <c r="H12" s="106"/>
      <c r="I12" s="100"/>
      <c r="J12" s="106"/>
      <c r="K12" s="114"/>
      <c r="L12" s="98"/>
      <c r="M12" s="98"/>
      <c r="N12" s="100"/>
      <c r="O12" s="98"/>
      <c r="P12" s="100"/>
      <c r="Q12" s="106"/>
      <c r="R12" s="100"/>
      <c r="S12" s="106"/>
      <c r="T12" s="100"/>
      <c r="U12" s="106"/>
      <c r="V12" s="101"/>
      <c r="W12" s="114"/>
      <c r="X12" s="100"/>
      <c r="Y12" s="98"/>
      <c r="Z12" s="233"/>
      <c r="AA12" s="106"/>
      <c r="AB12" s="98"/>
      <c r="AC12" s="106"/>
      <c r="AD12" s="98"/>
      <c r="AE12" s="106"/>
      <c r="AF12" s="98"/>
      <c r="AG12" s="106"/>
    </row>
    <row r="13" spans="1:33" ht="14.1" customHeight="1" x14ac:dyDescent="0.2">
      <c r="A13" s="14" t="s">
        <v>36</v>
      </c>
      <c r="B13" s="12" t="s">
        <v>82</v>
      </c>
      <c r="C13" s="157">
        <f t="shared" si="0"/>
        <v>30</v>
      </c>
      <c r="D13" s="155">
        <f>C13/C16</f>
        <v>3.5294117647058823E-2</v>
      </c>
      <c r="E13" s="98"/>
      <c r="F13" s="229"/>
      <c r="G13" s="98"/>
      <c r="H13" s="229">
        <v>10</v>
      </c>
      <c r="I13" s="98"/>
      <c r="J13" s="229"/>
      <c r="K13" s="114"/>
      <c r="L13" s="98"/>
      <c r="M13" s="98"/>
      <c r="N13" s="100"/>
      <c r="O13" s="98">
        <v>10</v>
      </c>
      <c r="P13" s="100"/>
      <c r="Q13" s="106"/>
      <c r="R13" s="100"/>
      <c r="S13" s="106"/>
      <c r="T13" s="100"/>
      <c r="U13" s="106"/>
      <c r="V13" s="101"/>
      <c r="W13" s="114"/>
      <c r="X13" s="98"/>
      <c r="Y13" s="229"/>
      <c r="Z13" s="98"/>
      <c r="AA13" s="229">
        <v>10</v>
      </c>
      <c r="AB13" s="98"/>
      <c r="AC13" s="106"/>
      <c r="AD13" s="98"/>
      <c r="AE13" s="106"/>
      <c r="AF13" s="98"/>
      <c r="AG13" s="106"/>
    </row>
    <row r="14" spans="1:33" ht="14.1" customHeight="1" x14ac:dyDescent="0.2">
      <c r="A14" s="14" t="s">
        <v>37</v>
      </c>
      <c r="B14" s="12" t="s">
        <v>78</v>
      </c>
      <c r="C14" s="157">
        <f t="shared" si="0"/>
        <v>95</v>
      </c>
      <c r="D14" s="155">
        <f>C14/C16</f>
        <v>0.11176470588235295</v>
      </c>
      <c r="E14" s="98"/>
      <c r="F14" s="229">
        <v>5</v>
      </c>
      <c r="G14" s="98">
        <v>10</v>
      </c>
      <c r="H14" s="229"/>
      <c r="I14" s="98"/>
      <c r="J14" s="229"/>
      <c r="K14" s="114"/>
      <c r="L14" s="98"/>
      <c r="M14" s="98">
        <v>5</v>
      </c>
      <c r="N14" s="100">
        <v>10</v>
      </c>
      <c r="O14" s="98"/>
      <c r="P14" s="100"/>
      <c r="Q14" s="106">
        <v>5</v>
      </c>
      <c r="R14" s="100"/>
      <c r="S14" s="106">
        <v>5</v>
      </c>
      <c r="T14" s="100"/>
      <c r="U14" s="106">
        <v>5</v>
      </c>
      <c r="V14" s="101"/>
      <c r="W14" s="114"/>
      <c r="X14" s="98"/>
      <c r="Y14" s="229">
        <v>10</v>
      </c>
      <c r="Z14" s="98">
        <v>10</v>
      </c>
      <c r="AA14" s="229"/>
      <c r="AB14" s="98"/>
      <c r="AC14" s="106">
        <v>10</v>
      </c>
      <c r="AD14" s="98">
        <v>10</v>
      </c>
      <c r="AE14" s="106">
        <v>5</v>
      </c>
      <c r="AF14" s="98">
        <v>5</v>
      </c>
      <c r="AG14" s="106"/>
    </row>
    <row r="15" spans="1:33" ht="23.25" customHeight="1" x14ac:dyDescent="0.2">
      <c r="A15" s="22" t="s">
        <v>38</v>
      </c>
      <c r="B15" s="21" t="s">
        <v>112</v>
      </c>
      <c r="C15" s="157">
        <f t="shared" si="0"/>
        <v>390</v>
      </c>
      <c r="D15" s="155">
        <f>C15/C16</f>
        <v>0.45882352941176469</v>
      </c>
      <c r="E15" s="98"/>
      <c r="F15" s="229">
        <v>25</v>
      </c>
      <c r="G15" s="98">
        <v>20</v>
      </c>
      <c r="H15" s="229">
        <v>15</v>
      </c>
      <c r="I15" s="98">
        <v>25</v>
      </c>
      <c r="J15" s="229"/>
      <c r="K15" s="114"/>
      <c r="L15" s="98"/>
      <c r="M15" s="98">
        <v>25</v>
      </c>
      <c r="N15" s="55">
        <v>20</v>
      </c>
      <c r="O15" s="98">
        <v>15</v>
      </c>
      <c r="P15" s="100"/>
      <c r="Q15" s="106">
        <v>20</v>
      </c>
      <c r="R15" s="100">
        <v>25</v>
      </c>
      <c r="S15" s="106">
        <v>20</v>
      </c>
      <c r="T15" s="100">
        <v>25</v>
      </c>
      <c r="U15" s="106">
        <v>20</v>
      </c>
      <c r="V15" s="101"/>
      <c r="W15" s="114"/>
      <c r="X15" s="98"/>
      <c r="Y15" s="229">
        <v>15</v>
      </c>
      <c r="Z15" s="98">
        <v>20</v>
      </c>
      <c r="AA15" s="229">
        <v>20</v>
      </c>
      <c r="AB15" s="98"/>
      <c r="AC15" s="106">
        <v>20</v>
      </c>
      <c r="AD15" s="98">
        <v>20</v>
      </c>
      <c r="AE15" s="106">
        <v>20</v>
      </c>
      <c r="AF15" s="98">
        <v>20</v>
      </c>
      <c r="AG15" s="106"/>
    </row>
    <row r="16" spans="1:33" s="11" customFormat="1" ht="21.95" customHeight="1" x14ac:dyDescent="0.2">
      <c r="A16" s="346" t="s">
        <v>123</v>
      </c>
      <c r="B16" s="347"/>
      <c r="C16" s="210">
        <f>SUM(C5:C15)</f>
        <v>850</v>
      </c>
      <c r="D16" s="211">
        <f>C$16/C$30</f>
        <v>0.3594080338266385</v>
      </c>
      <c r="E16" s="238">
        <f t="shared" ref="E16:H16" si="1">SUM(E5:E15)</f>
        <v>0</v>
      </c>
      <c r="F16" s="234">
        <f t="shared" si="1"/>
        <v>30</v>
      </c>
      <c r="G16" s="238">
        <f t="shared" si="1"/>
        <v>80</v>
      </c>
      <c r="H16" s="234">
        <f t="shared" si="1"/>
        <v>50</v>
      </c>
      <c r="I16" s="238">
        <f t="shared" ref="I16:K16" si="2">SUM(I5:I15)</f>
        <v>35</v>
      </c>
      <c r="J16" s="234">
        <f t="shared" si="2"/>
        <v>0</v>
      </c>
      <c r="K16" s="115">
        <f t="shared" si="2"/>
        <v>0</v>
      </c>
      <c r="L16" s="108">
        <f t="shared" ref="L16:AG16" si="3">SUM(L5:L15)</f>
        <v>0</v>
      </c>
      <c r="M16" s="234">
        <f t="shared" si="3"/>
        <v>80</v>
      </c>
      <c r="N16" s="108">
        <f t="shared" si="3"/>
        <v>60</v>
      </c>
      <c r="O16" s="234">
        <f t="shared" si="3"/>
        <v>50</v>
      </c>
      <c r="P16" s="108">
        <f t="shared" si="3"/>
        <v>0</v>
      </c>
      <c r="Q16" s="234">
        <f t="shared" si="3"/>
        <v>30</v>
      </c>
      <c r="R16" s="108">
        <f t="shared" si="3"/>
        <v>25</v>
      </c>
      <c r="S16" s="234">
        <f t="shared" si="3"/>
        <v>30</v>
      </c>
      <c r="T16" s="108">
        <f t="shared" si="3"/>
        <v>25</v>
      </c>
      <c r="U16" s="234">
        <f t="shared" si="3"/>
        <v>30</v>
      </c>
      <c r="V16" s="239">
        <f t="shared" si="3"/>
        <v>0</v>
      </c>
      <c r="W16" s="115">
        <f t="shared" si="3"/>
        <v>0</v>
      </c>
      <c r="X16" s="238">
        <f t="shared" si="3"/>
        <v>0</v>
      </c>
      <c r="Y16" s="234">
        <f t="shared" si="3"/>
        <v>65</v>
      </c>
      <c r="Z16" s="238">
        <f t="shared" si="3"/>
        <v>80</v>
      </c>
      <c r="AA16" s="234">
        <f t="shared" si="3"/>
        <v>30</v>
      </c>
      <c r="AB16" s="238">
        <f t="shared" si="3"/>
        <v>0</v>
      </c>
      <c r="AC16" s="234">
        <f t="shared" si="3"/>
        <v>30</v>
      </c>
      <c r="AD16" s="238">
        <f t="shared" ref="AD16:AE16" si="4">SUM(AD5:AD15)</f>
        <v>60</v>
      </c>
      <c r="AE16" s="234">
        <f t="shared" si="4"/>
        <v>35</v>
      </c>
      <c r="AF16" s="238">
        <f t="shared" si="3"/>
        <v>25</v>
      </c>
      <c r="AG16" s="234">
        <f t="shared" si="3"/>
        <v>0</v>
      </c>
    </row>
    <row r="17" spans="1:33" s="5" customFormat="1" ht="14.1" customHeight="1" x14ac:dyDescent="0.2">
      <c r="A17" s="14" t="s">
        <v>4</v>
      </c>
      <c r="B17" s="19" t="s">
        <v>69</v>
      </c>
      <c r="C17" s="157">
        <f t="shared" ref="C17:C20" si="5">SUM(E17:AG17)</f>
        <v>235</v>
      </c>
      <c r="D17" s="155">
        <f>C17/C21</f>
        <v>0.38524590163934425</v>
      </c>
      <c r="E17" s="98"/>
      <c r="F17" s="229">
        <v>15</v>
      </c>
      <c r="G17" s="98">
        <v>15</v>
      </c>
      <c r="H17" s="229">
        <v>10</v>
      </c>
      <c r="I17" s="98">
        <v>15</v>
      </c>
      <c r="J17" s="229"/>
      <c r="K17" s="114"/>
      <c r="L17" s="258"/>
      <c r="M17" s="240">
        <v>15</v>
      </c>
      <c r="N17" s="258">
        <v>15</v>
      </c>
      <c r="O17" s="240">
        <v>10</v>
      </c>
      <c r="P17" s="259"/>
      <c r="Q17" s="240">
        <v>10</v>
      </c>
      <c r="R17" s="259">
        <v>10</v>
      </c>
      <c r="S17" s="240">
        <v>10</v>
      </c>
      <c r="T17" s="259">
        <v>10</v>
      </c>
      <c r="U17" s="240">
        <v>10</v>
      </c>
      <c r="V17" s="260"/>
      <c r="W17" s="243"/>
      <c r="X17" s="98"/>
      <c r="Y17" s="229">
        <v>10</v>
      </c>
      <c r="Z17" s="98">
        <v>15</v>
      </c>
      <c r="AA17" s="229">
        <v>15</v>
      </c>
      <c r="AB17" s="98"/>
      <c r="AC17" s="106">
        <v>10</v>
      </c>
      <c r="AD17" s="98">
        <v>15</v>
      </c>
      <c r="AE17" s="106">
        <v>10</v>
      </c>
      <c r="AF17" s="98">
        <v>15</v>
      </c>
      <c r="AG17" s="106"/>
    </row>
    <row r="18" spans="1:33" s="5" customFormat="1" ht="14.1" customHeight="1" x14ac:dyDescent="0.2">
      <c r="A18" s="14" t="s">
        <v>3</v>
      </c>
      <c r="B18" s="19" t="s">
        <v>66</v>
      </c>
      <c r="C18" s="157">
        <f t="shared" si="5"/>
        <v>130</v>
      </c>
      <c r="D18" s="155">
        <f>C18/C21</f>
        <v>0.21311475409836064</v>
      </c>
      <c r="E18" s="98"/>
      <c r="F18" s="229"/>
      <c r="G18" s="98">
        <v>25</v>
      </c>
      <c r="H18" s="229"/>
      <c r="I18" s="98"/>
      <c r="J18" s="229"/>
      <c r="K18" s="114"/>
      <c r="L18" s="98"/>
      <c r="M18" s="106"/>
      <c r="N18" s="98">
        <v>25</v>
      </c>
      <c r="O18" s="106"/>
      <c r="P18" s="100"/>
      <c r="Q18" s="106"/>
      <c r="R18" s="100">
        <v>15</v>
      </c>
      <c r="S18" s="106"/>
      <c r="T18" s="100">
        <v>15</v>
      </c>
      <c r="U18" s="106"/>
      <c r="V18" s="101"/>
      <c r="W18" s="114"/>
      <c r="X18" s="98"/>
      <c r="Y18" s="229"/>
      <c r="Z18" s="98">
        <v>25</v>
      </c>
      <c r="AA18" s="229"/>
      <c r="AB18" s="98"/>
      <c r="AC18" s="106"/>
      <c r="AD18" s="98">
        <v>25</v>
      </c>
      <c r="AE18" s="106"/>
      <c r="AF18" s="98"/>
      <c r="AG18" s="106"/>
    </row>
    <row r="19" spans="1:33" s="5" customFormat="1" ht="14.1" customHeight="1" x14ac:dyDescent="0.2">
      <c r="A19" s="14" t="s">
        <v>2</v>
      </c>
      <c r="B19" s="20" t="s">
        <v>84</v>
      </c>
      <c r="C19" s="157">
        <f t="shared" si="5"/>
        <v>125</v>
      </c>
      <c r="D19" s="155">
        <f>C19/C21</f>
        <v>0.20491803278688525</v>
      </c>
      <c r="E19" s="98"/>
      <c r="F19" s="229">
        <v>15</v>
      </c>
      <c r="G19" s="98"/>
      <c r="H19" s="229"/>
      <c r="I19" s="98"/>
      <c r="J19" s="229"/>
      <c r="K19" s="114"/>
      <c r="L19" s="98"/>
      <c r="M19" s="106"/>
      <c r="N19" s="98"/>
      <c r="O19" s="106">
        <v>15</v>
      </c>
      <c r="P19" s="100"/>
      <c r="Q19" s="106">
        <v>15</v>
      </c>
      <c r="R19" s="100"/>
      <c r="S19" s="106">
        <v>15</v>
      </c>
      <c r="T19" s="100"/>
      <c r="U19" s="106">
        <v>15</v>
      </c>
      <c r="V19" s="101"/>
      <c r="W19" s="114"/>
      <c r="X19" s="98"/>
      <c r="Y19" s="229"/>
      <c r="Z19" s="98"/>
      <c r="AA19" s="229">
        <v>25</v>
      </c>
      <c r="AB19" s="98"/>
      <c r="AC19" s="106"/>
      <c r="AD19" s="98"/>
      <c r="AE19" s="106">
        <v>15</v>
      </c>
      <c r="AF19" s="98">
        <v>10</v>
      </c>
      <c r="AG19" s="106"/>
    </row>
    <row r="20" spans="1:33" s="5" customFormat="1" ht="14.1" customHeight="1" x14ac:dyDescent="0.2">
      <c r="A20" s="14" t="s">
        <v>1</v>
      </c>
      <c r="B20" s="19" t="s">
        <v>7</v>
      </c>
      <c r="C20" s="157">
        <f t="shared" si="5"/>
        <v>120</v>
      </c>
      <c r="D20" s="155">
        <f>C20/C21</f>
        <v>0.19672131147540983</v>
      </c>
      <c r="E20" s="98"/>
      <c r="F20" s="229"/>
      <c r="G20" s="98"/>
      <c r="H20" s="229"/>
      <c r="I20" s="98">
        <v>15</v>
      </c>
      <c r="J20" s="229"/>
      <c r="K20" s="114"/>
      <c r="L20" s="98"/>
      <c r="M20" s="106">
        <v>25</v>
      </c>
      <c r="N20" s="98"/>
      <c r="O20" s="106"/>
      <c r="P20" s="100"/>
      <c r="Q20" s="106"/>
      <c r="R20" s="100">
        <v>10</v>
      </c>
      <c r="S20" s="106"/>
      <c r="T20" s="100">
        <v>10</v>
      </c>
      <c r="U20" s="106"/>
      <c r="V20" s="101"/>
      <c r="W20" s="114"/>
      <c r="X20" s="98"/>
      <c r="Y20" s="229">
        <v>25</v>
      </c>
      <c r="Z20" s="98"/>
      <c r="AA20" s="229"/>
      <c r="AB20" s="98"/>
      <c r="AC20" s="106">
        <v>20</v>
      </c>
      <c r="AD20" s="98"/>
      <c r="AE20" s="106"/>
      <c r="AF20" s="98">
        <v>15</v>
      </c>
      <c r="AG20" s="106"/>
    </row>
    <row r="21" spans="1:33" s="11" customFormat="1" ht="28.5" customHeight="1" x14ac:dyDescent="0.2">
      <c r="A21" s="348" t="s">
        <v>57</v>
      </c>
      <c r="B21" s="287"/>
      <c r="C21" s="210">
        <f>SUM(C17:C20)</f>
        <v>610</v>
      </c>
      <c r="D21" s="211">
        <f>C$21/C$30</f>
        <v>0.25792811839323465</v>
      </c>
      <c r="E21" s="238">
        <f t="shared" ref="E21:J21" si="6">SUM(E17:E20)</f>
        <v>0</v>
      </c>
      <c r="F21" s="234">
        <f t="shared" si="6"/>
        <v>30</v>
      </c>
      <c r="G21" s="238">
        <f t="shared" ref="G21:H21" si="7">SUM(G17:G20)</f>
        <v>40</v>
      </c>
      <c r="H21" s="234">
        <f t="shared" si="7"/>
        <v>10</v>
      </c>
      <c r="I21" s="238">
        <f t="shared" si="6"/>
        <v>30</v>
      </c>
      <c r="J21" s="234">
        <f t="shared" si="6"/>
        <v>0</v>
      </c>
      <c r="K21" s="115">
        <f t="shared" ref="K21" si="8">SUM(K17:K20)</f>
        <v>0</v>
      </c>
      <c r="L21" s="108">
        <f>SUM(L17:L20)</f>
        <v>0</v>
      </c>
      <c r="M21" s="234">
        <f t="shared" ref="M21" si="9">SUM(M17:M20)</f>
        <v>40</v>
      </c>
      <c r="N21" s="108">
        <f>SUM(N17:N20)</f>
        <v>40</v>
      </c>
      <c r="O21" s="234">
        <f t="shared" ref="O21:W21" si="10">SUM(O17:O20)</f>
        <v>25</v>
      </c>
      <c r="P21" s="108">
        <f>SUM(P17:P20)</f>
        <v>0</v>
      </c>
      <c r="Q21" s="234">
        <f t="shared" ref="Q21" si="11">SUM(Q17:Q20)</f>
        <v>25</v>
      </c>
      <c r="R21" s="108">
        <f>SUM(R17:R20)</f>
        <v>35</v>
      </c>
      <c r="S21" s="234">
        <f t="shared" ref="S21" si="12">SUM(S17:S20)</f>
        <v>25</v>
      </c>
      <c r="T21" s="108">
        <f>SUM(T17:T20)</f>
        <v>35</v>
      </c>
      <c r="U21" s="234">
        <f t="shared" si="10"/>
        <v>25</v>
      </c>
      <c r="V21" s="239">
        <f t="shared" si="10"/>
        <v>0</v>
      </c>
      <c r="W21" s="115">
        <f t="shared" si="10"/>
        <v>0</v>
      </c>
      <c r="X21" s="238">
        <f t="shared" ref="X21:AG21" si="13">SUM(X17:X20)</f>
        <v>0</v>
      </c>
      <c r="Y21" s="234">
        <f>SUM(Y17:Y20)</f>
        <v>35</v>
      </c>
      <c r="Z21" s="238">
        <f t="shared" si="13"/>
        <v>40</v>
      </c>
      <c r="AA21" s="234">
        <f t="shared" si="13"/>
        <v>40</v>
      </c>
      <c r="AB21" s="238">
        <f t="shared" si="13"/>
        <v>0</v>
      </c>
      <c r="AC21" s="234">
        <f t="shared" si="13"/>
        <v>30</v>
      </c>
      <c r="AD21" s="238">
        <f t="shared" ref="AD21:AE21" si="14">SUM(AD17:AD20)</f>
        <v>40</v>
      </c>
      <c r="AE21" s="234">
        <f t="shared" si="14"/>
        <v>25</v>
      </c>
      <c r="AF21" s="238">
        <f t="shared" si="13"/>
        <v>40</v>
      </c>
      <c r="AG21" s="234">
        <f t="shared" si="13"/>
        <v>0</v>
      </c>
    </row>
    <row r="22" spans="1:33" ht="14.1" customHeight="1" x14ac:dyDescent="0.2">
      <c r="A22" s="14" t="s">
        <v>4</v>
      </c>
      <c r="B22" s="12" t="s">
        <v>61</v>
      </c>
      <c r="C22" s="157">
        <f t="shared" ref="C22:C25" si="15">SUM(E22:AG22)</f>
        <v>100</v>
      </c>
      <c r="D22" s="158">
        <f>C22/C26</f>
        <v>0.13422818791946309</v>
      </c>
      <c r="E22" s="98"/>
      <c r="F22" s="229"/>
      <c r="G22" s="98"/>
      <c r="H22" s="229"/>
      <c r="I22" s="98">
        <v>50</v>
      </c>
      <c r="J22" s="229"/>
      <c r="K22" s="116"/>
      <c r="L22" s="258"/>
      <c r="M22" s="240"/>
      <c r="N22" s="258"/>
      <c r="O22" s="240"/>
      <c r="P22" s="102"/>
      <c r="Q22" s="246"/>
      <c r="R22" s="102"/>
      <c r="S22" s="246"/>
      <c r="T22" s="102"/>
      <c r="U22" s="246"/>
      <c r="V22" s="260"/>
      <c r="W22" s="116"/>
      <c r="X22" s="98"/>
      <c r="Y22" s="229"/>
      <c r="Z22" s="98"/>
      <c r="AA22" s="229">
        <v>50</v>
      </c>
      <c r="AB22" s="98"/>
      <c r="AC22" s="106"/>
      <c r="AD22" s="98"/>
      <c r="AE22" s="106"/>
      <c r="AF22" s="98"/>
      <c r="AG22" s="106"/>
    </row>
    <row r="23" spans="1:33" ht="14.1" customHeight="1" x14ac:dyDescent="0.2">
      <c r="A23" s="14" t="s">
        <v>3</v>
      </c>
      <c r="B23" s="18" t="s">
        <v>47</v>
      </c>
      <c r="C23" s="157">
        <f t="shared" si="15"/>
        <v>45</v>
      </c>
      <c r="D23" s="155">
        <f>C23/C26</f>
        <v>6.0402684563758392E-2</v>
      </c>
      <c r="E23" s="98"/>
      <c r="F23" s="229"/>
      <c r="G23" s="98"/>
      <c r="H23" s="229"/>
      <c r="I23" s="98"/>
      <c r="J23" s="229"/>
      <c r="K23" s="114"/>
      <c r="L23" s="258"/>
      <c r="M23" s="240"/>
      <c r="N23" s="258"/>
      <c r="O23" s="240"/>
      <c r="P23" s="259"/>
      <c r="Q23" s="240"/>
      <c r="R23" s="259"/>
      <c r="S23" s="240"/>
      <c r="T23" s="259"/>
      <c r="U23" s="240"/>
      <c r="V23" s="260"/>
      <c r="W23" s="243"/>
      <c r="X23" s="98"/>
      <c r="Y23" s="229">
        <v>25</v>
      </c>
      <c r="Z23" s="98"/>
      <c r="AA23" s="229"/>
      <c r="AB23" s="98"/>
      <c r="AC23" s="106"/>
      <c r="AD23" s="98"/>
      <c r="AE23" s="106">
        <v>20</v>
      </c>
      <c r="AF23" s="98"/>
      <c r="AG23" s="106"/>
    </row>
    <row r="24" spans="1:33" s="10" customFormat="1" ht="14.1" customHeight="1" x14ac:dyDescent="0.2">
      <c r="A24" s="14" t="s">
        <v>2</v>
      </c>
      <c r="B24" s="18" t="s">
        <v>70</v>
      </c>
      <c r="C24" s="157">
        <f t="shared" si="15"/>
        <v>330</v>
      </c>
      <c r="D24" s="155">
        <f>C24/C26</f>
        <v>0.44295302013422821</v>
      </c>
      <c r="E24" s="98"/>
      <c r="F24" s="106">
        <v>60</v>
      </c>
      <c r="G24" s="98"/>
      <c r="H24" s="106">
        <v>60</v>
      </c>
      <c r="I24" s="98"/>
      <c r="J24" s="106"/>
      <c r="K24" s="114"/>
      <c r="L24" s="98"/>
      <c r="M24" s="106"/>
      <c r="N24" s="98"/>
      <c r="O24" s="106">
        <v>50</v>
      </c>
      <c r="P24" s="100"/>
      <c r="Q24" s="106"/>
      <c r="R24" s="100"/>
      <c r="S24" s="106"/>
      <c r="T24" s="100"/>
      <c r="U24" s="106"/>
      <c r="V24" s="101"/>
      <c r="W24" s="114"/>
      <c r="X24" s="98"/>
      <c r="Y24" s="229"/>
      <c r="Z24" s="98"/>
      <c r="AA24" s="229"/>
      <c r="AB24" s="98"/>
      <c r="AC24" s="106">
        <v>60</v>
      </c>
      <c r="AD24" s="98"/>
      <c r="AE24" s="106">
        <v>40</v>
      </c>
      <c r="AF24" s="98">
        <v>60</v>
      </c>
      <c r="AG24" s="106"/>
    </row>
    <row r="25" spans="1:33" s="15" customFormat="1" ht="14.1" customHeight="1" x14ac:dyDescent="0.2">
      <c r="A25" s="14" t="s">
        <v>1</v>
      </c>
      <c r="B25" s="16" t="s">
        <v>14</v>
      </c>
      <c r="C25" s="157">
        <f t="shared" si="15"/>
        <v>270</v>
      </c>
      <c r="D25" s="155">
        <f>C25/C26</f>
        <v>0.36241610738255031</v>
      </c>
      <c r="E25" s="98"/>
      <c r="F25" s="229"/>
      <c r="G25" s="98"/>
      <c r="H25" s="229"/>
      <c r="I25" s="98"/>
      <c r="J25" s="229"/>
      <c r="K25" s="114"/>
      <c r="L25" s="98"/>
      <c r="M25" s="106"/>
      <c r="N25" s="98"/>
      <c r="O25" s="106"/>
      <c r="P25" s="100"/>
      <c r="Q25" s="106">
        <v>90</v>
      </c>
      <c r="R25" s="100"/>
      <c r="S25" s="106">
        <v>90</v>
      </c>
      <c r="T25" s="100"/>
      <c r="U25" s="106">
        <v>90</v>
      </c>
      <c r="V25" s="101"/>
      <c r="W25" s="114"/>
      <c r="X25" s="98"/>
      <c r="Y25" s="229"/>
      <c r="Z25" s="98"/>
      <c r="AA25" s="229"/>
      <c r="AB25" s="98"/>
      <c r="AC25" s="106"/>
      <c r="AD25" s="98"/>
      <c r="AE25" s="106"/>
      <c r="AF25" s="98"/>
      <c r="AG25" s="106"/>
    </row>
    <row r="26" spans="1:33" s="11" customFormat="1" ht="24.75" customHeight="1" x14ac:dyDescent="0.2">
      <c r="A26" s="349" t="s">
        <v>5</v>
      </c>
      <c r="B26" s="350"/>
      <c r="C26" s="210">
        <f>SUM(C22:C25)</f>
        <v>745</v>
      </c>
      <c r="D26" s="211">
        <f>C$26/C$30</f>
        <v>0.31501057082452433</v>
      </c>
      <c r="E26" s="238">
        <f t="shared" ref="E26:J26" si="16">SUM(E22:E25)</f>
        <v>0</v>
      </c>
      <c r="F26" s="234">
        <f t="shared" si="16"/>
        <v>60</v>
      </c>
      <c r="G26" s="238">
        <f t="shared" ref="G26:H26" si="17">SUM(G22:G25)</f>
        <v>0</v>
      </c>
      <c r="H26" s="234">
        <f t="shared" si="17"/>
        <v>60</v>
      </c>
      <c r="I26" s="238">
        <f t="shared" si="16"/>
        <v>50</v>
      </c>
      <c r="J26" s="234">
        <f t="shared" si="16"/>
        <v>0</v>
      </c>
      <c r="K26" s="115">
        <f t="shared" ref="K26" si="18">SUM(K22:K25)</f>
        <v>0</v>
      </c>
      <c r="L26" s="108">
        <f t="shared" ref="L26:W26" si="19">SUM(L22:L25)</f>
        <v>0</v>
      </c>
      <c r="M26" s="234">
        <f t="shared" si="19"/>
        <v>0</v>
      </c>
      <c r="N26" s="108">
        <f t="shared" si="19"/>
        <v>0</v>
      </c>
      <c r="O26" s="234">
        <f t="shared" si="19"/>
        <v>50</v>
      </c>
      <c r="P26" s="108">
        <f t="shared" si="19"/>
        <v>0</v>
      </c>
      <c r="Q26" s="234">
        <f t="shared" si="19"/>
        <v>90</v>
      </c>
      <c r="R26" s="108">
        <f t="shared" si="19"/>
        <v>0</v>
      </c>
      <c r="S26" s="234">
        <f t="shared" si="19"/>
        <v>90</v>
      </c>
      <c r="T26" s="108">
        <f t="shared" si="19"/>
        <v>0</v>
      </c>
      <c r="U26" s="234">
        <f t="shared" si="19"/>
        <v>90</v>
      </c>
      <c r="V26" s="239">
        <f t="shared" si="19"/>
        <v>0</v>
      </c>
      <c r="W26" s="115">
        <f t="shared" si="19"/>
        <v>0</v>
      </c>
      <c r="X26" s="238">
        <f t="shared" ref="X26:AG26" si="20">SUM(X22:X25)</f>
        <v>0</v>
      </c>
      <c r="Y26" s="234">
        <f>SUM(Y22:Y25)</f>
        <v>25</v>
      </c>
      <c r="Z26" s="238">
        <f t="shared" si="20"/>
        <v>0</v>
      </c>
      <c r="AA26" s="234">
        <f t="shared" si="20"/>
        <v>50</v>
      </c>
      <c r="AB26" s="238">
        <f t="shared" si="20"/>
        <v>0</v>
      </c>
      <c r="AC26" s="234">
        <f t="shared" si="20"/>
        <v>60</v>
      </c>
      <c r="AD26" s="238">
        <f t="shared" ref="AD26:AE26" si="21">SUM(AD22:AD25)</f>
        <v>0</v>
      </c>
      <c r="AE26" s="234">
        <f t="shared" si="21"/>
        <v>60</v>
      </c>
      <c r="AF26" s="238">
        <f t="shared" si="20"/>
        <v>60</v>
      </c>
      <c r="AG26" s="234">
        <f t="shared" si="20"/>
        <v>0</v>
      </c>
    </row>
    <row r="27" spans="1:33" ht="14.1" customHeight="1" x14ac:dyDescent="0.2">
      <c r="A27" s="14" t="s">
        <v>4</v>
      </c>
      <c r="B27" s="12" t="s">
        <v>68</v>
      </c>
      <c r="C27" s="209">
        <f t="shared" ref="C27:C29" si="22">SUM(E27:AG27)</f>
        <v>70</v>
      </c>
      <c r="D27" s="211">
        <f>C27/C30</f>
        <v>2.9598308668076109E-2</v>
      </c>
      <c r="E27" s="98"/>
      <c r="F27" s="229"/>
      <c r="G27" s="98"/>
      <c r="H27" s="229"/>
      <c r="I27" s="98"/>
      <c r="J27" s="229"/>
      <c r="K27" s="114"/>
      <c r="L27" s="98"/>
      <c r="M27" s="98"/>
      <c r="N27" s="102"/>
      <c r="O27" s="98"/>
      <c r="P27" s="100"/>
      <c r="Q27" s="98">
        <v>10</v>
      </c>
      <c r="R27" s="102"/>
      <c r="S27" s="98">
        <v>10</v>
      </c>
      <c r="T27" s="102"/>
      <c r="U27" s="106">
        <v>10</v>
      </c>
      <c r="V27" s="101"/>
      <c r="W27" s="114"/>
      <c r="X27" s="98"/>
      <c r="Y27" s="229"/>
      <c r="Z27" s="98"/>
      <c r="AA27" s="229"/>
      <c r="AB27" s="98"/>
      <c r="AC27" s="106"/>
      <c r="AD27" s="98"/>
      <c r="AE27" s="106"/>
      <c r="AF27" s="98">
        <v>40</v>
      </c>
      <c r="AG27" s="106"/>
    </row>
    <row r="28" spans="1:33" s="2" customFormat="1" ht="14.1" customHeight="1" x14ac:dyDescent="0.2">
      <c r="A28" s="14" t="s">
        <v>3</v>
      </c>
      <c r="B28" s="12" t="s">
        <v>76</v>
      </c>
      <c r="C28" s="209">
        <f t="shared" si="22"/>
        <v>0</v>
      </c>
      <c r="D28" s="211">
        <f>C28/C30</f>
        <v>0</v>
      </c>
      <c r="E28" s="247"/>
      <c r="F28" s="266"/>
      <c r="G28" s="247"/>
      <c r="H28" s="266"/>
      <c r="I28" s="247"/>
      <c r="J28" s="247"/>
      <c r="K28" s="114"/>
      <c r="L28" s="101"/>
      <c r="M28" s="101"/>
      <c r="N28" s="107"/>
      <c r="O28" s="101"/>
      <c r="P28" s="107"/>
      <c r="Q28" s="101"/>
      <c r="R28" s="107"/>
      <c r="S28" s="101"/>
      <c r="T28" s="107"/>
      <c r="U28" s="103"/>
      <c r="V28" s="101"/>
      <c r="W28" s="114"/>
      <c r="X28" s="101"/>
      <c r="Y28" s="104"/>
      <c r="Z28" s="101"/>
      <c r="AA28" s="104"/>
      <c r="AB28" s="101"/>
      <c r="AC28" s="103"/>
      <c r="AD28" s="101"/>
      <c r="AE28" s="103"/>
      <c r="AF28" s="101"/>
      <c r="AG28" s="103"/>
    </row>
    <row r="29" spans="1:33" s="2" customFormat="1" ht="14.1" customHeight="1" x14ac:dyDescent="0.2">
      <c r="A29" s="14" t="s">
        <v>2</v>
      </c>
      <c r="B29" s="12" t="s">
        <v>124</v>
      </c>
      <c r="C29" s="209">
        <f t="shared" si="22"/>
        <v>90</v>
      </c>
      <c r="D29" s="211">
        <f>C29/C30</f>
        <v>3.8054968287526428E-2</v>
      </c>
      <c r="E29" s="105"/>
      <c r="F29" s="262"/>
      <c r="G29" s="105"/>
      <c r="H29" s="262"/>
      <c r="I29" s="105"/>
      <c r="J29" s="262">
        <v>90</v>
      </c>
      <c r="K29" s="117"/>
      <c r="L29" s="105"/>
      <c r="M29" s="248"/>
      <c r="N29" s="105"/>
      <c r="O29" s="248"/>
      <c r="P29" s="249"/>
      <c r="Q29" s="249"/>
      <c r="R29" s="75"/>
      <c r="S29" s="249"/>
      <c r="T29" s="75"/>
      <c r="U29" s="249"/>
      <c r="V29" s="263"/>
      <c r="W29" s="117"/>
      <c r="X29" s="75"/>
      <c r="Y29" s="248"/>
      <c r="Z29" s="249"/>
      <c r="AA29" s="248"/>
      <c r="AB29" s="249"/>
      <c r="AC29" s="104"/>
      <c r="AD29" s="249"/>
      <c r="AE29" s="104"/>
      <c r="AF29" s="249"/>
      <c r="AG29" s="104"/>
    </row>
    <row r="30" spans="1:33" s="11" customFormat="1" ht="27" customHeight="1" thickBot="1" x14ac:dyDescent="0.25">
      <c r="A30" s="344" t="s">
        <v>0</v>
      </c>
      <c r="B30" s="345"/>
      <c r="C30" s="212">
        <f>C$21+C$16+C26+C27+C28+C29</f>
        <v>2365</v>
      </c>
      <c r="D30" s="213">
        <f>C30/Razem!F34</f>
        <v>0.26158610773144564</v>
      </c>
      <c r="E30" s="109">
        <f t="shared" ref="E30:H30" si="23">E$21+E$16+E26+E27+E28+E29</f>
        <v>0</v>
      </c>
      <c r="F30" s="109">
        <f t="shared" si="23"/>
        <v>120</v>
      </c>
      <c r="G30" s="109">
        <f t="shared" si="23"/>
        <v>120</v>
      </c>
      <c r="H30" s="109">
        <f t="shared" si="23"/>
        <v>120</v>
      </c>
      <c r="I30" s="109">
        <f t="shared" ref="I30:K30" si="24">I$21+I$16+I26+I27+I28+I29</f>
        <v>115</v>
      </c>
      <c r="J30" s="109">
        <f t="shared" si="24"/>
        <v>90</v>
      </c>
      <c r="K30" s="118">
        <f t="shared" si="24"/>
        <v>0</v>
      </c>
      <c r="L30" s="109">
        <f>L$21+L$16+L26+L27+L28+L29</f>
        <v>0</v>
      </c>
      <c r="M30" s="109">
        <f t="shared" ref="M30:AG30" si="25">M$21+M$16+M26+M27+M28+M29</f>
        <v>120</v>
      </c>
      <c r="N30" s="109">
        <f t="shared" si="25"/>
        <v>100</v>
      </c>
      <c r="O30" s="109">
        <f t="shared" si="25"/>
        <v>125</v>
      </c>
      <c r="P30" s="109">
        <f t="shared" si="25"/>
        <v>0</v>
      </c>
      <c r="Q30" s="109">
        <f t="shared" si="25"/>
        <v>155</v>
      </c>
      <c r="R30" s="109">
        <f t="shared" si="25"/>
        <v>60</v>
      </c>
      <c r="S30" s="109">
        <f t="shared" si="25"/>
        <v>155</v>
      </c>
      <c r="T30" s="109">
        <f t="shared" si="25"/>
        <v>60</v>
      </c>
      <c r="U30" s="109">
        <f t="shared" si="25"/>
        <v>155</v>
      </c>
      <c r="V30" s="109">
        <f t="shared" si="25"/>
        <v>0</v>
      </c>
      <c r="W30" s="118">
        <f t="shared" si="25"/>
        <v>0</v>
      </c>
      <c r="X30" s="109">
        <f t="shared" si="25"/>
        <v>0</v>
      </c>
      <c r="Y30" s="109">
        <f t="shared" si="25"/>
        <v>125</v>
      </c>
      <c r="Z30" s="109">
        <f t="shared" si="25"/>
        <v>120</v>
      </c>
      <c r="AA30" s="109">
        <f t="shared" si="25"/>
        <v>120</v>
      </c>
      <c r="AB30" s="109">
        <f t="shared" si="25"/>
        <v>0</v>
      </c>
      <c r="AC30" s="109">
        <f t="shared" si="25"/>
        <v>120</v>
      </c>
      <c r="AD30" s="109">
        <f t="shared" ref="AD30:AE30" si="26">AD$21+AD$16+AD26+AD27+AD28+AD29</f>
        <v>100</v>
      </c>
      <c r="AE30" s="109">
        <f t="shared" si="26"/>
        <v>120</v>
      </c>
      <c r="AF30" s="109">
        <f t="shared" si="25"/>
        <v>165</v>
      </c>
      <c r="AG30" s="109">
        <f t="shared" si="25"/>
        <v>0</v>
      </c>
    </row>
  </sheetData>
  <mergeCells count="36">
    <mergeCell ref="Q1:U1"/>
    <mergeCell ref="Z4:AA4"/>
    <mergeCell ref="A30:B30"/>
    <mergeCell ref="R4:S4"/>
    <mergeCell ref="I4:J4"/>
    <mergeCell ref="A4:B4"/>
    <mergeCell ref="L4:M4"/>
    <mergeCell ref="N4:O4"/>
    <mergeCell ref="P4:Q4"/>
    <mergeCell ref="E4:F4"/>
    <mergeCell ref="G4:H4"/>
    <mergeCell ref="A16:B16"/>
    <mergeCell ref="A21:B21"/>
    <mergeCell ref="A26:B26"/>
    <mergeCell ref="A3:B3"/>
    <mergeCell ref="T2:U2"/>
    <mergeCell ref="P2:Q2"/>
    <mergeCell ref="T4:U4"/>
    <mergeCell ref="X4:Y4"/>
    <mergeCell ref="R2:S2"/>
    <mergeCell ref="X2:Y2"/>
    <mergeCell ref="Z2:AA2"/>
    <mergeCell ref="AB4:AC4"/>
    <mergeCell ref="AF4:AG4"/>
    <mergeCell ref="AB2:AC2"/>
    <mergeCell ref="AF2:AG2"/>
    <mergeCell ref="AD2:AE2"/>
    <mergeCell ref="AD4:AE4"/>
    <mergeCell ref="N2:O2"/>
    <mergeCell ref="I2:J2"/>
    <mergeCell ref="E2:F2"/>
    <mergeCell ref="G2:H2"/>
    <mergeCell ref="A1:B1"/>
    <mergeCell ref="C1:D1"/>
    <mergeCell ref="A2:B2"/>
    <mergeCell ref="L2:M2"/>
  </mergeCells>
  <printOptions gridLines="1"/>
  <pageMargins left="0.3" right="0.48" top="0.37" bottom="0.27559055118110237" header="0.38" footer="0.28999999999999998"/>
  <pageSetup paperSize="9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13" sqref="M13"/>
    </sheetView>
  </sheetViews>
  <sheetFormatPr defaultRowHeight="12.75" x14ac:dyDescent="0.2"/>
  <cols>
    <col min="1" max="1" width="6.85546875" style="37" customWidth="1"/>
    <col min="2" max="2" width="9.140625" style="35" customWidth="1"/>
    <col min="3" max="3" width="15.140625" style="35" customWidth="1"/>
    <col min="4" max="4" width="34.42578125" style="37" customWidth="1"/>
    <col min="5" max="5" width="18.28515625" style="35" hidden="1" customWidth="1"/>
    <col min="6" max="6" width="4" style="35" hidden="1" customWidth="1"/>
    <col min="7" max="7" width="4.140625" style="35" hidden="1" customWidth="1"/>
    <col min="8" max="8" width="4" style="35" hidden="1" customWidth="1"/>
    <col min="9" max="16384" width="9.140625" style="35"/>
  </cols>
  <sheetData>
    <row r="1" spans="1:10" ht="21" customHeight="1" x14ac:dyDescent="0.2">
      <c r="A1" s="392" t="s">
        <v>115</v>
      </c>
      <c r="B1" s="393"/>
      <c r="C1" s="393"/>
      <c r="D1" s="393"/>
      <c r="E1" s="393"/>
      <c r="F1" s="394"/>
      <c r="G1" s="394"/>
      <c r="H1" s="395"/>
      <c r="I1" s="283"/>
    </row>
    <row r="2" spans="1:10" ht="19.5" customHeight="1" x14ac:dyDescent="0.2">
      <c r="A2" s="45" t="s">
        <v>19</v>
      </c>
      <c r="B2" s="396" t="s">
        <v>18</v>
      </c>
      <c r="C2" s="397"/>
      <c r="D2" s="273" t="s">
        <v>54</v>
      </c>
      <c r="E2" s="396" t="s">
        <v>55</v>
      </c>
      <c r="F2" s="397"/>
      <c r="G2" s="397"/>
      <c r="H2" s="395"/>
      <c r="I2" s="283"/>
      <c r="J2" s="82"/>
    </row>
    <row r="3" spans="1:10" x14ac:dyDescent="0.2">
      <c r="A3" s="131">
        <v>3</v>
      </c>
      <c r="B3" s="390" t="s">
        <v>104</v>
      </c>
      <c r="C3" s="390"/>
      <c r="D3" s="48" t="s">
        <v>56</v>
      </c>
      <c r="E3" s="390"/>
      <c r="F3" s="390"/>
      <c r="G3" s="390"/>
      <c r="H3" s="391"/>
      <c r="I3" s="283"/>
    </row>
    <row r="4" spans="1:10" x14ac:dyDescent="0.2">
      <c r="A4" s="131">
        <v>4</v>
      </c>
      <c r="B4" s="390" t="s">
        <v>98</v>
      </c>
      <c r="C4" s="390"/>
      <c r="D4" s="48" t="s">
        <v>99</v>
      </c>
      <c r="E4" s="390"/>
      <c r="F4" s="390"/>
      <c r="G4" s="390"/>
      <c r="H4" s="391"/>
      <c r="I4" s="283"/>
    </row>
    <row r="5" spans="1:10" x14ac:dyDescent="0.2">
      <c r="A5" s="131">
        <v>5</v>
      </c>
      <c r="B5" s="390" t="s">
        <v>92</v>
      </c>
      <c r="C5" s="390"/>
      <c r="D5" s="48" t="s">
        <v>56</v>
      </c>
      <c r="E5" s="390"/>
      <c r="F5" s="390"/>
      <c r="G5" s="390"/>
      <c r="H5" s="391"/>
      <c r="I5" s="283"/>
    </row>
    <row r="6" spans="1:10" x14ac:dyDescent="0.2">
      <c r="A6" s="131">
        <v>6</v>
      </c>
      <c r="B6" s="390" t="s">
        <v>100</v>
      </c>
      <c r="C6" s="390"/>
      <c r="D6" s="48" t="s">
        <v>101</v>
      </c>
      <c r="E6" s="390"/>
      <c r="F6" s="390"/>
      <c r="G6" s="390"/>
      <c r="H6" s="391"/>
      <c r="I6" s="283"/>
    </row>
    <row r="7" spans="1:10" x14ac:dyDescent="0.2">
      <c r="A7" s="131">
        <v>7</v>
      </c>
      <c r="B7" s="390" t="s">
        <v>102</v>
      </c>
      <c r="C7" s="390"/>
      <c r="D7" s="48" t="s">
        <v>99</v>
      </c>
      <c r="E7" s="390"/>
      <c r="F7" s="390"/>
      <c r="G7" s="390"/>
      <c r="H7" s="391"/>
      <c r="I7" s="283"/>
    </row>
    <row r="8" spans="1:10" s="201" customFormat="1" x14ac:dyDescent="0.2">
      <c r="A8" s="131">
        <v>8</v>
      </c>
      <c r="B8" s="390" t="s">
        <v>105</v>
      </c>
      <c r="C8" s="390"/>
      <c r="D8" s="48" t="s">
        <v>56</v>
      </c>
      <c r="E8" s="390"/>
      <c r="F8" s="390"/>
      <c r="G8" s="390"/>
      <c r="H8" s="391"/>
      <c r="I8" s="283"/>
    </row>
    <row r="9" spans="1:10" s="201" customFormat="1" x14ac:dyDescent="0.2">
      <c r="A9" s="131">
        <v>12</v>
      </c>
      <c r="B9" s="390" t="s">
        <v>106</v>
      </c>
      <c r="C9" s="390"/>
      <c r="D9" s="48" t="s">
        <v>101</v>
      </c>
      <c r="E9" s="390"/>
      <c r="F9" s="390"/>
      <c r="G9" s="390"/>
      <c r="H9" s="391"/>
      <c r="I9" s="283"/>
    </row>
    <row r="10" spans="1:10" x14ac:dyDescent="0.2">
      <c r="A10" s="131">
        <v>13</v>
      </c>
      <c r="B10" s="390" t="s">
        <v>73</v>
      </c>
      <c r="C10" s="390"/>
      <c r="D10" s="48" t="s">
        <v>74</v>
      </c>
      <c r="E10" s="390"/>
      <c r="F10" s="390"/>
      <c r="G10" s="390"/>
      <c r="H10" s="391"/>
      <c r="I10" s="283"/>
    </row>
    <row r="11" spans="1:10" s="201" customFormat="1" x14ac:dyDescent="0.2">
      <c r="A11" s="131">
        <v>14</v>
      </c>
      <c r="B11" s="390" t="s">
        <v>91</v>
      </c>
      <c r="C11" s="390"/>
      <c r="D11" s="48" t="s">
        <v>56</v>
      </c>
      <c r="E11" s="390"/>
      <c r="F11" s="390"/>
      <c r="G11" s="390"/>
      <c r="H11" s="391"/>
      <c r="I11" s="283"/>
    </row>
    <row r="12" spans="1:10" x14ac:dyDescent="0.2">
      <c r="A12" s="131">
        <v>16</v>
      </c>
      <c r="B12" s="390" t="s">
        <v>80</v>
      </c>
      <c r="C12" s="390"/>
      <c r="D12" s="48" t="s">
        <v>56</v>
      </c>
      <c r="E12" s="390"/>
      <c r="F12" s="390"/>
      <c r="G12" s="390"/>
      <c r="H12" s="391"/>
      <c r="I12" s="283"/>
    </row>
    <row r="13" spans="1:10" x14ac:dyDescent="0.2">
      <c r="A13" s="131">
        <v>17</v>
      </c>
      <c r="B13" s="272" t="s">
        <v>103</v>
      </c>
      <c r="C13" s="272"/>
      <c r="D13" s="48" t="s">
        <v>101</v>
      </c>
      <c r="E13" s="390"/>
      <c r="F13" s="390"/>
      <c r="G13" s="390"/>
      <c r="H13" s="391"/>
      <c r="I13" s="283"/>
    </row>
    <row r="14" spans="1:10" x14ac:dyDescent="0.2">
      <c r="A14" s="82">
        <v>1</v>
      </c>
      <c r="B14" s="390" t="s">
        <v>109</v>
      </c>
      <c r="C14" s="390"/>
      <c r="D14" s="48" t="s">
        <v>110</v>
      </c>
      <c r="E14" s="390"/>
      <c r="F14" s="390"/>
      <c r="G14" s="390"/>
      <c r="H14" s="391"/>
      <c r="I14" s="283"/>
    </row>
    <row r="15" spans="1:10" x14ac:dyDescent="0.2">
      <c r="A15" s="46"/>
      <c r="B15" s="385" t="s">
        <v>25</v>
      </c>
      <c r="C15" s="385"/>
      <c r="D15" s="272" t="s">
        <v>31</v>
      </c>
      <c r="E15" s="390"/>
      <c r="F15" s="390"/>
      <c r="G15" s="390"/>
      <c r="H15" s="391"/>
      <c r="I15" s="283"/>
    </row>
    <row r="16" spans="1:10" x14ac:dyDescent="0.2">
      <c r="A16" s="46"/>
      <c r="B16" s="386" t="s">
        <v>26</v>
      </c>
      <c r="C16" s="386"/>
      <c r="D16" s="272" t="s">
        <v>27</v>
      </c>
      <c r="E16" s="390"/>
      <c r="F16" s="390"/>
      <c r="G16" s="390"/>
      <c r="H16" s="391"/>
      <c r="I16" s="283"/>
    </row>
    <row r="17" spans="1:9" x14ac:dyDescent="0.2">
      <c r="A17" s="46"/>
      <c r="B17" s="386" t="s">
        <v>46</v>
      </c>
      <c r="C17" s="386"/>
      <c r="D17" s="272" t="s">
        <v>28</v>
      </c>
      <c r="E17" s="390"/>
      <c r="F17" s="390"/>
      <c r="G17" s="390"/>
      <c r="H17" s="391"/>
      <c r="I17" s="283"/>
    </row>
    <row r="18" spans="1:9" s="133" customFormat="1" x14ac:dyDescent="0.2">
      <c r="A18" s="46"/>
      <c r="B18" s="386" t="s">
        <v>93</v>
      </c>
      <c r="C18" s="386"/>
      <c r="D18" s="272" t="s">
        <v>94</v>
      </c>
      <c r="E18" s="390"/>
      <c r="F18" s="390"/>
      <c r="G18" s="390"/>
      <c r="H18" s="391"/>
      <c r="I18" s="283"/>
    </row>
    <row r="19" spans="1:9" x14ac:dyDescent="0.2">
      <c r="A19" s="49"/>
      <c r="B19" s="387" t="s">
        <v>29</v>
      </c>
      <c r="C19" s="387"/>
      <c r="D19" s="38" t="s">
        <v>108</v>
      </c>
      <c r="E19" s="388"/>
      <c r="F19" s="388"/>
      <c r="G19" s="388"/>
      <c r="H19" s="389"/>
      <c r="I19" s="283"/>
    </row>
    <row r="20" spans="1:9" ht="24" hidden="1" customHeight="1" x14ac:dyDescent="0.2">
      <c r="A20" s="383" t="s">
        <v>30</v>
      </c>
      <c r="B20" s="384"/>
      <c r="C20" s="384"/>
      <c r="D20" s="384"/>
      <c r="E20" s="385"/>
      <c r="F20" s="40" t="s">
        <v>10</v>
      </c>
      <c r="G20" s="40" t="s">
        <v>32</v>
      </c>
      <c r="H20" s="78" t="s">
        <v>33</v>
      </c>
    </row>
    <row r="21" spans="1:9" ht="18.75" hidden="1" customHeight="1" x14ac:dyDescent="0.2">
      <c r="A21" s="45" t="s">
        <v>20</v>
      </c>
      <c r="B21" s="40" t="s">
        <v>23</v>
      </c>
      <c r="C21" s="40" t="s">
        <v>22</v>
      </c>
      <c r="D21" s="40" t="s">
        <v>24</v>
      </c>
      <c r="E21" s="40" t="s">
        <v>21</v>
      </c>
      <c r="F21" s="41">
        <f>SUM(F22:F39)</f>
        <v>0</v>
      </c>
      <c r="G21" s="41">
        <f>SUM(G22:G39)</f>
        <v>0</v>
      </c>
      <c r="H21" s="50">
        <f>SUM(H22:H39)</f>
        <v>0</v>
      </c>
    </row>
    <row r="22" spans="1:9" hidden="1" x14ac:dyDescent="0.2">
      <c r="A22" s="46" t="s">
        <v>4</v>
      </c>
      <c r="B22" s="47"/>
      <c r="C22" s="47"/>
      <c r="D22" s="51"/>
      <c r="E22" s="79"/>
      <c r="F22" s="48"/>
      <c r="G22" s="48"/>
      <c r="H22" s="52"/>
    </row>
    <row r="23" spans="1:9" hidden="1" x14ac:dyDescent="0.2">
      <c r="A23" s="46" t="s">
        <v>3</v>
      </c>
      <c r="B23" s="47"/>
      <c r="C23" s="47"/>
      <c r="D23" s="51"/>
      <c r="E23" s="79"/>
      <c r="F23" s="48"/>
      <c r="G23" s="48"/>
      <c r="H23" s="52"/>
    </row>
    <row r="24" spans="1:9" hidden="1" x14ac:dyDescent="0.2">
      <c r="A24" s="46" t="s">
        <v>2</v>
      </c>
      <c r="B24" s="47"/>
      <c r="C24" s="47"/>
      <c r="D24" s="51"/>
      <c r="E24" s="79"/>
      <c r="F24" s="48"/>
      <c r="G24" s="48"/>
      <c r="H24" s="52"/>
    </row>
    <row r="25" spans="1:9" hidden="1" x14ac:dyDescent="0.2">
      <c r="A25" s="46" t="s">
        <v>1</v>
      </c>
      <c r="B25" s="47"/>
      <c r="C25" s="47"/>
      <c r="D25" s="51"/>
      <c r="E25" s="79"/>
      <c r="F25" s="48"/>
      <c r="G25" s="48"/>
      <c r="H25" s="52"/>
    </row>
    <row r="26" spans="1:9" hidden="1" x14ac:dyDescent="0.2">
      <c r="A26" s="46" t="s">
        <v>6</v>
      </c>
      <c r="B26" s="47"/>
      <c r="C26" s="47"/>
      <c r="D26" s="51"/>
      <c r="E26" s="79"/>
      <c r="F26" s="48"/>
      <c r="G26" s="48"/>
      <c r="H26" s="52"/>
    </row>
    <row r="27" spans="1:9" hidden="1" x14ac:dyDescent="0.2">
      <c r="A27" s="46" t="s">
        <v>9</v>
      </c>
      <c r="B27" s="47"/>
      <c r="C27" s="47"/>
      <c r="D27" s="51"/>
      <c r="E27" s="79"/>
      <c r="F27" s="48"/>
      <c r="G27" s="48"/>
      <c r="H27" s="52"/>
    </row>
    <row r="28" spans="1:9" hidden="1" x14ac:dyDescent="0.2">
      <c r="A28" s="46" t="s">
        <v>34</v>
      </c>
      <c r="B28" s="47"/>
      <c r="C28" s="47"/>
      <c r="D28" s="51"/>
      <c r="E28" s="79"/>
      <c r="F28" s="48"/>
      <c r="G28" s="48"/>
      <c r="H28" s="52"/>
    </row>
    <row r="29" spans="1:9" hidden="1" x14ac:dyDescent="0.2">
      <c r="A29" s="46" t="s">
        <v>35</v>
      </c>
      <c r="B29" s="47"/>
      <c r="C29" s="47"/>
      <c r="D29" s="51"/>
      <c r="E29" s="76"/>
      <c r="F29" s="48"/>
      <c r="G29" s="48"/>
      <c r="H29" s="52"/>
    </row>
    <row r="30" spans="1:9" hidden="1" x14ac:dyDescent="0.2">
      <c r="A30" s="46" t="s">
        <v>36</v>
      </c>
      <c r="B30" s="47"/>
      <c r="C30" s="47"/>
      <c r="D30" s="51"/>
      <c r="E30" s="76"/>
      <c r="F30" s="48"/>
      <c r="G30" s="48"/>
      <c r="H30" s="52"/>
    </row>
    <row r="31" spans="1:9" hidden="1" x14ac:dyDescent="0.2">
      <c r="A31" s="46" t="s">
        <v>37</v>
      </c>
      <c r="B31" s="47"/>
      <c r="C31" s="47"/>
      <c r="D31" s="51"/>
      <c r="E31" s="76"/>
      <c r="F31" s="48"/>
      <c r="G31" s="48"/>
      <c r="H31" s="52"/>
    </row>
    <row r="32" spans="1:9" hidden="1" x14ac:dyDescent="0.2">
      <c r="A32" s="46" t="s">
        <v>38</v>
      </c>
      <c r="B32" s="47"/>
      <c r="C32" s="47"/>
      <c r="D32" s="51"/>
      <c r="E32" s="76"/>
      <c r="F32" s="48"/>
      <c r="G32" s="48"/>
      <c r="H32" s="52"/>
    </row>
    <row r="33" spans="1:8" hidden="1" x14ac:dyDescent="0.2">
      <c r="A33" s="46" t="s">
        <v>39</v>
      </c>
      <c r="B33" s="47"/>
      <c r="C33" s="47"/>
      <c r="D33" s="51"/>
      <c r="E33" s="76"/>
      <c r="F33" s="48"/>
      <c r="G33" s="48"/>
      <c r="H33" s="52"/>
    </row>
    <row r="34" spans="1:8" hidden="1" x14ac:dyDescent="0.2">
      <c r="A34" s="46" t="s">
        <v>40</v>
      </c>
      <c r="B34" s="47"/>
      <c r="C34" s="47"/>
      <c r="D34" s="51"/>
      <c r="E34" s="76"/>
      <c r="F34" s="48"/>
      <c r="G34" s="48"/>
      <c r="H34" s="52"/>
    </row>
    <row r="35" spans="1:8" hidden="1" x14ac:dyDescent="0.2">
      <c r="A35" s="46" t="s">
        <v>41</v>
      </c>
      <c r="B35" s="47"/>
      <c r="C35" s="47"/>
      <c r="D35" s="51"/>
      <c r="E35" s="76"/>
      <c r="F35" s="48"/>
      <c r="G35" s="48"/>
      <c r="H35" s="52"/>
    </row>
    <row r="36" spans="1:8" hidden="1" x14ac:dyDescent="0.2">
      <c r="A36" s="46" t="s">
        <v>42</v>
      </c>
      <c r="B36" s="47"/>
      <c r="C36" s="47"/>
      <c r="D36" s="51"/>
      <c r="E36" s="76"/>
      <c r="F36" s="48"/>
      <c r="G36" s="48"/>
      <c r="H36" s="52"/>
    </row>
    <row r="37" spans="1:8" hidden="1" x14ac:dyDescent="0.2">
      <c r="A37" s="46" t="s">
        <v>43</v>
      </c>
      <c r="B37" s="47"/>
      <c r="C37" s="47"/>
      <c r="D37" s="51"/>
      <c r="E37" s="76"/>
      <c r="F37" s="48"/>
      <c r="G37" s="48"/>
      <c r="H37" s="52"/>
    </row>
    <row r="38" spans="1:8" hidden="1" x14ac:dyDescent="0.2">
      <c r="A38" s="49" t="s">
        <v>44</v>
      </c>
      <c r="B38" s="38"/>
      <c r="C38" s="38"/>
      <c r="D38" s="53"/>
      <c r="E38" s="77"/>
      <c r="F38" s="36"/>
      <c r="G38" s="36"/>
      <c r="H38" s="54"/>
    </row>
    <row r="39" spans="1:8" x14ac:dyDescent="0.2">
      <c r="D39" s="39"/>
      <c r="E39" s="39"/>
      <c r="F39" s="37"/>
      <c r="G39" s="37"/>
      <c r="H39" s="37"/>
    </row>
  </sheetData>
  <mergeCells count="37">
    <mergeCell ref="B5:C5"/>
    <mergeCell ref="A1:H1"/>
    <mergeCell ref="E13:H13"/>
    <mergeCell ref="E3:H3"/>
    <mergeCell ref="E6:H6"/>
    <mergeCell ref="E4:H4"/>
    <mergeCell ref="E2:H2"/>
    <mergeCell ref="E12:H12"/>
    <mergeCell ref="B4:C4"/>
    <mergeCell ref="B7:C7"/>
    <mergeCell ref="B12:C12"/>
    <mergeCell ref="B2:C2"/>
    <mergeCell ref="E7:H7"/>
    <mergeCell ref="E5:H5"/>
    <mergeCell ref="B3:C3"/>
    <mergeCell ref="E15:H15"/>
    <mergeCell ref="B10:C10"/>
    <mergeCell ref="E14:H14"/>
    <mergeCell ref="B6:C6"/>
    <mergeCell ref="B9:C9"/>
    <mergeCell ref="E11:H11"/>
    <mergeCell ref="E9:H9"/>
    <mergeCell ref="E10:H10"/>
    <mergeCell ref="B15:C15"/>
    <mergeCell ref="B14:C14"/>
    <mergeCell ref="B8:C8"/>
    <mergeCell ref="E8:H8"/>
    <mergeCell ref="B11:C11"/>
    <mergeCell ref="A20:E20"/>
    <mergeCell ref="B16:C16"/>
    <mergeCell ref="B17:C17"/>
    <mergeCell ref="B19:C19"/>
    <mergeCell ref="E19:H19"/>
    <mergeCell ref="E16:H16"/>
    <mergeCell ref="E17:H17"/>
    <mergeCell ref="B18:C18"/>
    <mergeCell ref="E18:H18"/>
  </mergeCells>
  <phoneticPr fontId="4" type="noConversion"/>
  <printOptions gridLines="1"/>
  <pageMargins left="0.75" right="0.75" top="0.51" bottom="0.53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Razem</vt:lpstr>
      <vt:lpstr>okres1</vt:lpstr>
      <vt:lpstr>okres2</vt:lpstr>
      <vt:lpstr>okres3</vt:lpstr>
      <vt:lpstr>mecze-skład</vt:lpstr>
      <vt:lpstr>okres1!Obszar_wydruku</vt:lpstr>
      <vt:lpstr>okres2!Obszar_wydruku</vt:lpstr>
      <vt:lpstr>okres3!Obszar_wydruku</vt:lpstr>
      <vt:lpstr>Razem!Obszar_wydruku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2011-07-21T21:30:23Z</dcterms:created>
  <dcterms:modified xsi:type="dcterms:W3CDTF">2014-06-26T23:26:15Z</dcterms:modified>
</cp:coreProperties>
</file>